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E5B1CFE-AA43-4762-9147-51C3E42888A1}" xr6:coauthVersionLast="47" xr6:coauthVersionMax="47" xr10:uidLastSave="{00000000-0000-0000-0000-000000000000}"/>
  <bookViews>
    <workbookView xWindow="3945" yWindow="4230" windowWidth="21600" windowHeight="11250" firstSheet="2" activeTab="5" xr2:uid="{00000000-000D-0000-FFFF-FFFF00000000}"/>
  </bookViews>
  <sheets>
    <sheet name="汇总" sheetId="2" state="hidden" r:id="rId1"/>
    <sheet name="清单" sheetId="1" state="hidden" r:id="rId2"/>
    <sheet name="汇总表" sheetId="7" r:id="rId3"/>
    <sheet name="磨矿连廊" sheetId="4" r:id="rId4"/>
    <sheet name="浮选平台" sheetId="5" r:id="rId5"/>
    <sheet name="浮选钢格栅" sheetId="9" r:id="rId6"/>
  </sheets>
  <definedNames>
    <definedName name="_xlnm._FilterDatabase" localSheetId="3" hidden="1">磨矿连廊!$A$2:$T$252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23" i="9" l="1"/>
  <c r="F1023" i="9"/>
  <c r="M1022" i="9"/>
  <c r="M1021" i="9"/>
  <c r="M1020" i="9"/>
  <c r="M1019" i="9"/>
  <c r="M1018" i="9"/>
  <c r="M1017" i="9"/>
  <c r="M1016" i="9"/>
  <c r="M1015" i="9"/>
  <c r="M1014" i="9"/>
  <c r="M1013" i="9"/>
  <c r="M1012" i="9"/>
  <c r="M1011" i="9"/>
  <c r="M1010" i="9"/>
  <c r="M1009" i="9"/>
  <c r="M1008" i="9"/>
  <c r="M1007" i="9"/>
  <c r="M1006" i="9"/>
  <c r="M1005" i="9"/>
  <c r="M1004" i="9"/>
  <c r="M1003" i="9"/>
  <c r="M1002" i="9"/>
  <c r="M1001" i="9"/>
  <c r="M1000" i="9"/>
  <c r="M999" i="9"/>
  <c r="M998" i="9"/>
  <c r="M997" i="9"/>
  <c r="M996" i="9"/>
  <c r="M995" i="9"/>
  <c r="M994" i="9"/>
  <c r="M993" i="9"/>
  <c r="M992" i="9"/>
  <c r="M991" i="9"/>
  <c r="M990" i="9"/>
  <c r="M989" i="9"/>
  <c r="M988" i="9"/>
  <c r="M987" i="9"/>
  <c r="M986" i="9"/>
  <c r="M985" i="9"/>
  <c r="M984" i="9"/>
  <c r="M983" i="9"/>
  <c r="M982" i="9"/>
  <c r="M981" i="9"/>
  <c r="M980" i="9"/>
  <c r="M979" i="9"/>
  <c r="M978" i="9"/>
  <c r="M977" i="9"/>
  <c r="M976" i="9"/>
  <c r="M975" i="9"/>
  <c r="M974" i="9"/>
  <c r="M973" i="9"/>
  <c r="M972" i="9"/>
  <c r="M971" i="9"/>
  <c r="M970" i="9"/>
  <c r="M969" i="9"/>
  <c r="M968" i="9"/>
  <c r="M967" i="9"/>
  <c r="M966" i="9"/>
  <c r="M965" i="9"/>
  <c r="M964" i="9"/>
  <c r="M963" i="9"/>
  <c r="M962" i="9"/>
  <c r="M961" i="9"/>
  <c r="M960" i="9"/>
  <c r="M959" i="9"/>
  <c r="M958" i="9"/>
  <c r="M957" i="9"/>
  <c r="M956" i="9"/>
  <c r="M955" i="9"/>
  <c r="M954" i="9"/>
  <c r="M953" i="9"/>
  <c r="M952" i="9"/>
  <c r="M951" i="9"/>
  <c r="M950" i="9"/>
  <c r="M949" i="9"/>
  <c r="M948" i="9"/>
  <c r="M947" i="9"/>
  <c r="M946" i="9"/>
  <c r="M945" i="9"/>
  <c r="M944" i="9"/>
  <c r="M943" i="9"/>
  <c r="M942" i="9"/>
  <c r="M941" i="9"/>
  <c r="M940" i="9"/>
  <c r="M939" i="9"/>
  <c r="M938" i="9"/>
  <c r="M937" i="9"/>
  <c r="M936" i="9"/>
  <c r="M935" i="9"/>
  <c r="M934" i="9"/>
  <c r="M933" i="9"/>
  <c r="M932" i="9"/>
  <c r="M931" i="9"/>
  <c r="M930" i="9"/>
  <c r="M929" i="9"/>
  <c r="M928" i="9"/>
  <c r="M927" i="9"/>
  <c r="M926" i="9"/>
  <c r="M925" i="9"/>
  <c r="M924" i="9"/>
  <c r="M923" i="9"/>
  <c r="M922" i="9"/>
  <c r="M921" i="9"/>
  <c r="M920" i="9"/>
  <c r="M919" i="9"/>
  <c r="M918" i="9"/>
  <c r="M917" i="9"/>
  <c r="M916" i="9"/>
  <c r="M915" i="9"/>
  <c r="M914" i="9"/>
  <c r="M913" i="9"/>
  <c r="M912" i="9"/>
  <c r="M911" i="9"/>
  <c r="M910" i="9"/>
  <c r="M909" i="9"/>
  <c r="M908" i="9"/>
  <c r="M907" i="9"/>
  <c r="M906" i="9"/>
  <c r="M905" i="9"/>
  <c r="M904" i="9"/>
  <c r="M903" i="9"/>
  <c r="M902" i="9"/>
  <c r="M901" i="9"/>
  <c r="M900" i="9"/>
  <c r="M899" i="9"/>
  <c r="M898" i="9"/>
  <c r="M897" i="9"/>
  <c r="M896" i="9"/>
  <c r="M895" i="9"/>
  <c r="M894" i="9"/>
  <c r="M893" i="9"/>
  <c r="M892" i="9"/>
  <c r="M891" i="9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5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20" i="9"/>
  <c r="M819" i="9"/>
  <c r="M818" i="9"/>
  <c r="M817" i="9"/>
  <c r="M816" i="9"/>
  <c r="M815" i="9"/>
  <c r="M814" i="9"/>
  <c r="M813" i="9"/>
  <c r="M812" i="9"/>
  <c r="M811" i="9"/>
  <c r="M810" i="9"/>
  <c r="M809" i="9"/>
  <c r="M808" i="9"/>
  <c r="M807" i="9"/>
  <c r="M806" i="9"/>
  <c r="M805" i="9"/>
  <c r="M804" i="9"/>
  <c r="M803" i="9"/>
  <c r="M802" i="9"/>
  <c r="M801" i="9"/>
  <c r="M800" i="9"/>
  <c r="M799" i="9"/>
  <c r="M798" i="9"/>
  <c r="M797" i="9"/>
  <c r="M796" i="9"/>
  <c r="M795" i="9"/>
  <c r="M794" i="9"/>
  <c r="M793" i="9"/>
  <c r="M792" i="9"/>
  <c r="M791" i="9"/>
  <c r="M790" i="9"/>
  <c r="M789" i="9"/>
  <c r="M788" i="9"/>
  <c r="M787" i="9"/>
  <c r="M786" i="9"/>
  <c r="M785" i="9"/>
  <c r="M784" i="9"/>
  <c r="M783" i="9"/>
  <c r="M782" i="9"/>
  <c r="M781" i="9"/>
  <c r="M780" i="9"/>
  <c r="M779" i="9"/>
  <c r="M778" i="9"/>
  <c r="M777" i="9"/>
  <c r="M776" i="9"/>
  <c r="M775" i="9"/>
  <c r="M774" i="9"/>
  <c r="M773" i="9"/>
  <c r="M772" i="9"/>
  <c r="M771" i="9"/>
  <c r="M770" i="9"/>
  <c r="M769" i="9"/>
  <c r="M768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3" i="9"/>
  <c r="M752" i="9"/>
  <c r="M751" i="9"/>
  <c r="M750" i="9"/>
  <c r="M749" i="9"/>
  <c r="M748" i="9"/>
  <c r="M747" i="9"/>
  <c r="M746" i="9"/>
  <c r="M745" i="9"/>
  <c r="M744" i="9"/>
  <c r="M743" i="9"/>
  <c r="M742" i="9"/>
  <c r="M741" i="9"/>
  <c r="M740" i="9"/>
  <c r="M739" i="9"/>
  <c r="M738" i="9"/>
  <c r="M737" i="9"/>
  <c r="M736" i="9"/>
  <c r="M735" i="9"/>
  <c r="M734" i="9"/>
  <c r="M733" i="9"/>
  <c r="M732" i="9"/>
  <c r="M731" i="9"/>
  <c r="M730" i="9"/>
  <c r="M729" i="9"/>
  <c r="M728" i="9"/>
  <c r="M727" i="9"/>
  <c r="M726" i="9"/>
  <c r="M725" i="9"/>
  <c r="M724" i="9"/>
  <c r="M723" i="9"/>
  <c r="M722" i="9"/>
  <c r="M721" i="9"/>
  <c r="M720" i="9"/>
  <c r="M719" i="9"/>
  <c r="M718" i="9"/>
  <c r="M717" i="9"/>
  <c r="M716" i="9"/>
  <c r="M715" i="9"/>
  <c r="M714" i="9"/>
  <c r="M713" i="9"/>
  <c r="M712" i="9"/>
  <c r="M711" i="9"/>
  <c r="M710" i="9"/>
  <c r="M709" i="9"/>
  <c r="M708" i="9"/>
  <c r="M707" i="9"/>
  <c r="M706" i="9"/>
  <c r="M705" i="9"/>
  <c r="M704" i="9"/>
  <c r="M703" i="9"/>
  <c r="M702" i="9"/>
  <c r="M701" i="9"/>
  <c r="M700" i="9"/>
  <c r="M699" i="9"/>
  <c r="M698" i="9"/>
  <c r="M697" i="9"/>
  <c r="M696" i="9"/>
  <c r="M695" i="9"/>
  <c r="M694" i="9"/>
  <c r="M693" i="9"/>
  <c r="M692" i="9"/>
  <c r="M691" i="9"/>
  <c r="M690" i="9"/>
  <c r="M689" i="9"/>
  <c r="M688" i="9"/>
  <c r="M687" i="9"/>
  <c r="M686" i="9"/>
  <c r="M685" i="9"/>
  <c r="M684" i="9"/>
  <c r="M683" i="9"/>
  <c r="M682" i="9"/>
  <c r="M681" i="9"/>
  <c r="M680" i="9"/>
  <c r="M679" i="9"/>
  <c r="M678" i="9"/>
  <c r="M677" i="9"/>
  <c r="M676" i="9"/>
  <c r="M675" i="9"/>
  <c r="M674" i="9"/>
  <c r="M673" i="9"/>
  <c r="M672" i="9"/>
  <c r="M671" i="9"/>
  <c r="M670" i="9"/>
  <c r="M669" i="9"/>
  <c r="M668" i="9"/>
  <c r="M667" i="9"/>
  <c r="M666" i="9"/>
  <c r="M665" i="9"/>
  <c r="M664" i="9"/>
  <c r="M663" i="9"/>
  <c r="M662" i="9"/>
  <c r="M661" i="9"/>
  <c r="M660" i="9"/>
  <c r="M659" i="9"/>
  <c r="M658" i="9"/>
  <c r="M657" i="9"/>
  <c r="M656" i="9"/>
  <c r="M655" i="9"/>
  <c r="M654" i="9"/>
  <c r="M653" i="9"/>
  <c r="M652" i="9"/>
  <c r="M651" i="9"/>
  <c r="M650" i="9"/>
  <c r="M649" i="9"/>
  <c r="M648" i="9"/>
  <c r="M647" i="9"/>
  <c r="M646" i="9"/>
  <c r="M645" i="9"/>
  <c r="M644" i="9"/>
  <c r="M643" i="9"/>
  <c r="M642" i="9"/>
  <c r="M641" i="9"/>
  <c r="M640" i="9"/>
  <c r="M639" i="9"/>
  <c r="M638" i="9"/>
  <c r="M637" i="9"/>
  <c r="M636" i="9"/>
  <c r="M635" i="9"/>
  <c r="M634" i="9"/>
  <c r="M633" i="9"/>
  <c r="M632" i="9"/>
  <c r="M631" i="9"/>
  <c r="M630" i="9"/>
  <c r="M629" i="9"/>
  <c r="M628" i="9"/>
  <c r="M627" i="9"/>
  <c r="M626" i="9"/>
  <c r="M625" i="9"/>
  <c r="M624" i="9"/>
  <c r="M623" i="9"/>
  <c r="M622" i="9"/>
  <c r="M621" i="9"/>
  <c r="M620" i="9"/>
  <c r="M619" i="9"/>
  <c r="M618" i="9"/>
  <c r="M617" i="9"/>
  <c r="M616" i="9"/>
  <c r="M615" i="9"/>
  <c r="M614" i="9"/>
  <c r="M613" i="9"/>
  <c r="M612" i="9"/>
  <c r="M611" i="9"/>
  <c r="M610" i="9"/>
  <c r="M609" i="9"/>
  <c r="M608" i="9"/>
  <c r="M607" i="9"/>
  <c r="M606" i="9"/>
  <c r="M605" i="9"/>
  <c r="M604" i="9"/>
  <c r="M603" i="9"/>
  <c r="M602" i="9"/>
  <c r="M601" i="9"/>
  <c r="M600" i="9"/>
  <c r="M599" i="9"/>
  <c r="M598" i="9"/>
  <c r="M597" i="9"/>
  <c r="M596" i="9"/>
  <c r="M595" i="9"/>
  <c r="M594" i="9"/>
  <c r="M593" i="9"/>
  <c r="M592" i="9"/>
  <c r="M591" i="9"/>
  <c r="M590" i="9"/>
  <c r="M589" i="9"/>
  <c r="M588" i="9"/>
  <c r="M587" i="9"/>
  <c r="M586" i="9"/>
  <c r="M585" i="9"/>
  <c r="M584" i="9"/>
  <c r="M583" i="9"/>
  <c r="M582" i="9"/>
  <c r="M581" i="9"/>
  <c r="M580" i="9"/>
  <c r="M579" i="9"/>
  <c r="M578" i="9"/>
  <c r="M577" i="9"/>
  <c r="M576" i="9"/>
  <c r="M575" i="9"/>
  <c r="M574" i="9"/>
  <c r="M573" i="9"/>
  <c r="M572" i="9"/>
  <c r="M571" i="9"/>
  <c r="M570" i="9"/>
  <c r="M569" i="9"/>
  <c r="M568" i="9"/>
  <c r="M567" i="9"/>
  <c r="M566" i="9"/>
  <c r="M565" i="9"/>
  <c r="M564" i="9"/>
  <c r="M563" i="9"/>
  <c r="M562" i="9"/>
  <c r="M561" i="9"/>
  <c r="M560" i="9"/>
  <c r="M559" i="9"/>
  <c r="M558" i="9"/>
  <c r="M557" i="9"/>
  <c r="M556" i="9"/>
  <c r="M555" i="9"/>
  <c r="M554" i="9"/>
  <c r="M553" i="9"/>
  <c r="M552" i="9"/>
  <c r="M551" i="9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6" i="9"/>
  <c r="M515" i="9"/>
  <c r="M514" i="9"/>
  <c r="M513" i="9"/>
  <c r="M512" i="9"/>
  <c r="M511" i="9"/>
  <c r="M510" i="9"/>
  <c r="M509" i="9"/>
  <c r="M508" i="9"/>
  <c r="M507" i="9"/>
  <c r="M506" i="9"/>
  <c r="M505" i="9"/>
  <c r="M504" i="9"/>
  <c r="M503" i="9"/>
  <c r="M502" i="9"/>
  <c r="M501" i="9"/>
  <c r="M500" i="9"/>
  <c r="M499" i="9"/>
  <c r="M498" i="9"/>
  <c r="M497" i="9"/>
  <c r="M496" i="9"/>
  <c r="M495" i="9"/>
  <c r="M494" i="9"/>
  <c r="M493" i="9"/>
  <c r="M492" i="9"/>
  <c r="M491" i="9"/>
  <c r="M490" i="9"/>
  <c r="M489" i="9"/>
  <c r="M488" i="9"/>
  <c r="M487" i="9"/>
  <c r="M486" i="9"/>
  <c r="M485" i="9"/>
  <c r="M484" i="9"/>
  <c r="M483" i="9"/>
  <c r="M482" i="9"/>
  <c r="M481" i="9"/>
  <c r="M480" i="9"/>
  <c r="M479" i="9"/>
  <c r="M478" i="9"/>
  <c r="M477" i="9"/>
  <c r="M476" i="9"/>
  <c r="M475" i="9"/>
  <c r="M474" i="9"/>
  <c r="M473" i="9"/>
  <c r="M472" i="9"/>
  <c r="M471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450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5" i="9"/>
  <c r="M424" i="9"/>
  <c r="M423" i="9"/>
  <c r="M422" i="9"/>
  <c r="M421" i="9"/>
  <c r="M420" i="9"/>
  <c r="M419" i="9"/>
  <c r="M418" i="9"/>
  <c r="M417" i="9"/>
  <c r="M416" i="9"/>
  <c r="M415" i="9"/>
  <c r="M414" i="9"/>
  <c r="M413" i="9"/>
  <c r="M412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8" i="9"/>
  <c r="M397" i="9"/>
  <c r="M396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2" i="9"/>
  <c r="M381" i="9"/>
  <c r="M380" i="9"/>
  <c r="M379" i="9"/>
  <c r="M378" i="9"/>
  <c r="M377" i="9"/>
  <c r="M376" i="9"/>
  <c r="M375" i="9"/>
  <c r="M374" i="9"/>
  <c r="M373" i="9"/>
  <c r="M372" i="9"/>
  <c r="M371" i="9"/>
  <c r="M370" i="9"/>
  <c r="M369" i="9"/>
  <c r="M368" i="9"/>
  <c r="M367" i="9"/>
  <c r="M366" i="9"/>
  <c r="M365" i="9"/>
  <c r="M364" i="9"/>
  <c r="M363" i="9"/>
  <c r="M362" i="9"/>
  <c r="M361" i="9"/>
  <c r="M360" i="9"/>
  <c r="M359" i="9"/>
  <c r="M358" i="9"/>
  <c r="M357" i="9"/>
  <c r="M356" i="9"/>
  <c r="M355" i="9"/>
  <c r="M354" i="9"/>
  <c r="M353" i="9"/>
  <c r="M352" i="9"/>
  <c r="M351" i="9"/>
  <c r="M350" i="9"/>
  <c r="M349" i="9"/>
  <c r="M348" i="9"/>
  <c r="M347" i="9"/>
  <c r="M346" i="9"/>
  <c r="M345" i="9"/>
  <c r="M344" i="9"/>
  <c r="M343" i="9"/>
  <c r="M342" i="9"/>
  <c r="M341" i="9"/>
  <c r="M340" i="9"/>
  <c r="M339" i="9"/>
  <c r="M338" i="9"/>
  <c r="M337" i="9"/>
  <c r="M336" i="9"/>
  <c r="M335" i="9"/>
  <c r="M334" i="9"/>
  <c r="M333" i="9"/>
  <c r="M332" i="9"/>
  <c r="M331" i="9"/>
  <c r="M330" i="9"/>
  <c r="M329" i="9"/>
  <c r="M328" i="9"/>
  <c r="M327" i="9"/>
  <c r="M326" i="9"/>
  <c r="M325" i="9"/>
  <c r="M324" i="9"/>
  <c r="M323" i="9"/>
  <c r="M322" i="9"/>
  <c r="M321" i="9"/>
  <c r="M320" i="9"/>
  <c r="M319" i="9"/>
  <c r="M318" i="9"/>
  <c r="M317" i="9"/>
  <c r="M316" i="9"/>
  <c r="M315" i="9"/>
  <c r="M314" i="9"/>
  <c r="M313" i="9"/>
  <c r="M312" i="9"/>
  <c r="M311" i="9"/>
  <c r="M310" i="9"/>
  <c r="M309" i="9"/>
  <c r="M308" i="9"/>
  <c r="M307" i="9"/>
  <c r="M306" i="9"/>
  <c r="M305" i="9"/>
  <c r="M304" i="9"/>
  <c r="M303" i="9"/>
  <c r="M302" i="9"/>
  <c r="M301" i="9"/>
  <c r="M300" i="9"/>
  <c r="M299" i="9"/>
  <c r="M298" i="9"/>
  <c r="M297" i="9"/>
  <c r="M296" i="9"/>
  <c r="M295" i="9"/>
  <c r="M294" i="9"/>
  <c r="M293" i="9"/>
  <c r="M292" i="9"/>
  <c r="M291" i="9"/>
  <c r="M290" i="9"/>
  <c r="M289" i="9"/>
  <c r="M288" i="9"/>
  <c r="M287" i="9"/>
  <c r="M286" i="9"/>
  <c r="M285" i="9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9" i="9"/>
  <c r="M268" i="9"/>
  <c r="M267" i="9"/>
  <c r="M266" i="9"/>
  <c r="M265" i="9"/>
  <c r="M264" i="9"/>
  <c r="M263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1023" i="9" s="1"/>
  <c r="P1023" i="5"/>
  <c r="F1023" i="5"/>
  <c r="M1022" i="5"/>
  <c r="M1021" i="5"/>
  <c r="M1020" i="5"/>
  <c r="M1019" i="5"/>
  <c r="M1018" i="5"/>
  <c r="M1017" i="5"/>
  <c r="M1016" i="5"/>
  <c r="M1015" i="5"/>
  <c r="M1014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2" i="5"/>
  <c r="M991" i="5"/>
  <c r="M990" i="5"/>
  <c r="M989" i="5"/>
  <c r="M988" i="5"/>
  <c r="M987" i="5"/>
  <c r="M986" i="5"/>
  <c r="M985" i="5"/>
  <c r="M984" i="5"/>
  <c r="M983" i="5"/>
  <c r="M982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1023" i="5" s="1"/>
  <c r="K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M234" i="4"/>
  <c r="L234" i="4"/>
  <c r="S233" i="4"/>
  <c r="S232" i="4"/>
  <c r="M232" i="4"/>
  <c r="L232" i="4"/>
  <c r="S231" i="4"/>
  <c r="S230" i="4"/>
  <c r="M230" i="4"/>
  <c r="L230" i="4"/>
  <c r="S229" i="4"/>
  <c r="S228" i="4"/>
  <c r="M228" i="4"/>
  <c r="L228" i="4"/>
  <c r="S227" i="4"/>
  <c r="S226" i="4"/>
  <c r="M226" i="4"/>
  <c r="L226" i="4"/>
  <c r="S225" i="4"/>
  <c r="S224" i="4"/>
  <c r="M224" i="4"/>
  <c r="L224" i="4"/>
  <c r="S223" i="4"/>
  <c r="S222" i="4"/>
  <c r="M222" i="4"/>
  <c r="L222" i="4"/>
  <c r="S221" i="4"/>
  <c r="S220" i="4"/>
  <c r="M220" i="4"/>
  <c r="L220" i="4"/>
  <c r="S219" i="4"/>
  <c r="S218" i="4"/>
  <c r="M218" i="4"/>
  <c r="L218" i="4"/>
  <c r="S217" i="4"/>
  <c r="S216" i="4"/>
  <c r="M216" i="4"/>
  <c r="L216" i="4"/>
  <c r="S215" i="4"/>
  <c r="S214" i="4"/>
  <c r="M214" i="4"/>
  <c r="L214" i="4"/>
  <c r="S213" i="4"/>
  <c r="S212" i="4"/>
  <c r="M212" i="4"/>
  <c r="L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M193" i="4"/>
  <c r="L193" i="4"/>
  <c r="S192" i="4"/>
  <c r="S191" i="4"/>
  <c r="M191" i="4"/>
  <c r="L191" i="4"/>
  <c r="S190" i="4"/>
  <c r="S189" i="4"/>
  <c r="M189" i="4"/>
  <c r="L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P86" i="4"/>
  <c r="S86" i="4" s="1"/>
  <c r="P85" i="4"/>
  <c r="S85" i="4" s="1"/>
  <c r="P84" i="4"/>
  <c r="S84" i="4" s="1"/>
  <c r="P83" i="4"/>
  <c r="S83" i="4" s="1"/>
  <c r="P82" i="4"/>
  <c r="S82" i="4" s="1"/>
  <c r="P81" i="4"/>
  <c r="S81" i="4" s="1"/>
  <c r="P80" i="4"/>
  <c r="S80" i="4" s="1"/>
  <c r="P79" i="4"/>
  <c r="S79" i="4" s="1"/>
  <c r="P78" i="4"/>
  <c r="S78" i="4" s="1"/>
  <c r="P77" i="4"/>
  <c r="S77" i="4" s="1"/>
  <c r="P76" i="4"/>
  <c r="S76" i="4" s="1"/>
  <c r="P75" i="4"/>
  <c r="S75" i="4" s="1"/>
  <c r="P74" i="4"/>
  <c r="S74" i="4" s="1"/>
  <c r="P73" i="4"/>
  <c r="S73" i="4" s="1"/>
  <c r="P72" i="4"/>
  <c r="S72" i="4" s="1"/>
  <c r="P71" i="4"/>
  <c r="S71" i="4" s="1"/>
  <c r="P70" i="4"/>
  <c r="S70" i="4" s="1"/>
  <c r="P69" i="4"/>
  <c r="S69" i="4" s="1"/>
  <c r="P68" i="4"/>
  <c r="S68" i="4" s="1"/>
  <c r="P67" i="4"/>
  <c r="S67" i="4" s="1"/>
  <c r="P66" i="4"/>
  <c r="S66" i="4" s="1"/>
  <c r="P65" i="4"/>
  <c r="S65" i="4" s="1"/>
  <c r="P64" i="4"/>
  <c r="S64" i="4" s="1"/>
  <c r="P63" i="4"/>
  <c r="S63" i="4" s="1"/>
  <c r="P62" i="4"/>
  <c r="S62" i="4" s="1"/>
  <c r="P61" i="4"/>
  <c r="S61" i="4" s="1"/>
  <c r="P60" i="4"/>
  <c r="S60" i="4" s="1"/>
  <c r="P59" i="4"/>
  <c r="S59" i="4" s="1"/>
  <c r="P58" i="4"/>
  <c r="S58" i="4" s="1"/>
  <c r="P57" i="4"/>
  <c r="S57" i="4" s="1"/>
  <c r="P56" i="4"/>
  <c r="S56" i="4" s="1"/>
  <c r="P55" i="4"/>
  <c r="S55" i="4" s="1"/>
  <c r="P54" i="4"/>
  <c r="S54" i="4" s="1"/>
  <c r="P53" i="4"/>
  <c r="S53" i="4" s="1"/>
  <c r="P52" i="4"/>
  <c r="S52" i="4" s="1"/>
  <c r="P51" i="4"/>
  <c r="S51" i="4" s="1"/>
  <c r="P50" i="4"/>
  <c r="S50" i="4" s="1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Q35" i="4"/>
  <c r="S35" i="4" s="1"/>
  <c r="M35" i="4"/>
  <c r="Q34" i="4"/>
  <c r="S34" i="4" s="1"/>
  <c r="M34" i="4"/>
  <c r="Q33" i="4"/>
  <c r="S33" i="4" s="1"/>
  <c r="M33" i="4"/>
  <c r="Q32" i="4"/>
  <c r="S32" i="4" s="1"/>
  <c r="M32" i="4"/>
  <c r="Q31" i="4"/>
  <c r="S31" i="4" s="1"/>
  <c r="M31" i="4"/>
  <c r="Q30" i="4"/>
  <c r="S30" i="4" s="1"/>
  <c r="M30" i="4"/>
  <c r="Q29" i="4"/>
  <c r="S29" i="4" s="1"/>
  <c r="M29" i="4"/>
  <c r="Q28" i="4"/>
  <c r="S28" i="4" s="1"/>
  <c r="M28" i="4"/>
  <c r="Q27" i="4"/>
  <c r="S27" i="4" s="1"/>
  <c r="M27" i="4"/>
  <c r="Q26" i="4"/>
  <c r="S26" i="4" s="1"/>
  <c r="M26" i="4"/>
  <c r="Q25" i="4"/>
  <c r="S25" i="4" s="1"/>
  <c r="M25" i="4"/>
  <c r="Q24" i="4"/>
  <c r="S24" i="4" s="1"/>
  <c r="M24" i="4"/>
  <c r="Q23" i="4"/>
  <c r="S23" i="4" s="1"/>
  <c r="M23" i="4"/>
  <c r="Q22" i="4"/>
  <c r="S22" i="4" s="1"/>
  <c r="M22" i="4"/>
  <c r="Q21" i="4"/>
  <c r="S21" i="4" s="1"/>
  <c r="M21" i="4"/>
  <c r="Q20" i="4"/>
  <c r="S20" i="4" s="1"/>
  <c r="M20" i="4"/>
  <c r="Q19" i="4"/>
  <c r="S19" i="4" s="1"/>
  <c r="M19" i="4"/>
  <c r="Q18" i="4"/>
  <c r="S18" i="4" s="1"/>
  <c r="M18" i="4"/>
  <c r="Q17" i="4"/>
  <c r="S17" i="4" s="1"/>
  <c r="M17" i="4"/>
  <c r="Q16" i="4"/>
  <c r="S16" i="4" s="1"/>
  <c r="M16" i="4"/>
  <c r="Q15" i="4"/>
  <c r="S15" i="4" s="1"/>
  <c r="M15" i="4"/>
  <c r="Q14" i="4"/>
  <c r="S14" i="4" s="1"/>
  <c r="M14" i="4"/>
  <c r="Q13" i="4"/>
  <c r="S13" i="4" s="1"/>
  <c r="M13" i="4"/>
  <c r="Q12" i="4"/>
  <c r="S12" i="4" s="1"/>
  <c r="M12" i="4"/>
  <c r="Q11" i="4"/>
  <c r="S11" i="4" s="1"/>
  <c r="M11" i="4"/>
  <c r="Q10" i="4"/>
  <c r="S10" i="4" s="1"/>
  <c r="M10" i="4"/>
  <c r="Q9" i="4"/>
  <c r="S9" i="4" s="1"/>
  <c r="M9" i="4"/>
  <c r="Q8" i="4"/>
  <c r="S8" i="4" s="1"/>
  <c r="M8" i="4"/>
  <c r="Q7" i="4"/>
  <c r="S7" i="4" s="1"/>
  <c r="M7" i="4"/>
  <c r="Q6" i="4"/>
  <c r="S6" i="4" s="1"/>
  <c r="M6" i="4"/>
  <c r="Q5" i="4"/>
  <c r="S5" i="4" s="1"/>
  <c r="M5" i="4"/>
  <c r="Q4" i="4"/>
  <c r="S4" i="4" s="1"/>
  <c r="M4" i="4"/>
  <c r="S3" i="4"/>
  <c r="M3" i="4"/>
  <c r="M252" i="4" s="1"/>
  <c r="K6" i="7"/>
  <c r="H6" i="7"/>
  <c r="M87" i="1"/>
  <c r="M86" i="1"/>
  <c r="M85" i="1"/>
  <c r="M84" i="1"/>
  <c r="M83" i="1"/>
  <c r="M82" i="1"/>
  <c r="P68" i="1"/>
  <c r="L68" i="1"/>
  <c r="M68" i="1" s="1"/>
  <c r="M67" i="1" s="1"/>
  <c r="L67" i="1"/>
  <c r="M55" i="1"/>
  <c r="P39" i="1"/>
  <c r="L39" i="1"/>
  <c r="L38" i="1" s="1"/>
  <c r="M38" i="1" s="1"/>
  <c r="P38" i="1"/>
  <c r="R35" i="1"/>
  <c r="P33" i="1"/>
  <c r="L33" i="1"/>
  <c r="M33" i="1" s="1"/>
  <c r="P32" i="1"/>
  <c r="P26" i="1"/>
  <c r="M26" i="1"/>
  <c r="L26" i="1"/>
  <c r="M25" i="1"/>
  <c r="L25" i="1"/>
  <c r="N10" i="2"/>
  <c r="N8" i="2"/>
  <c r="N7" i="2"/>
  <c r="N6" i="2"/>
  <c r="N5" i="2"/>
  <c r="N4" i="2"/>
  <c r="N3" i="2"/>
  <c r="S252" i="4" l="1"/>
  <c r="M39" i="1"/>
</calcChain>
</file>

<file path=xl/sharedStrings.xml><?xml version="1.0" encoding="utf-8"?>
<sst xmlns="http://schemas.openxmlformats.org/spreadsheetml/2006/main" count="11615" uniqueCount="3607">
  <si>
    <t>出口厄瓜多尔物资清单</t>
  </si>
  <si>
    <t>序号</t>
  </si>
  <si>
    <t>英文名称</t>
  </si>
  <si>
    <t>中文名称</t>
  </si>
  <si>
    <t>规格型号</t>
  </si>
  <si>
    <t>单位</t>
  </si>
  <si>
    <t>数量</t>
  </si>
  <si>
    <t>净重（吨）</t>
  </si>
  <si>
    <t>毛重（吨）</t>
  </si>
  <si>
    <t>件数</t>
  </si>
  <si>
    <t>长×宽×高（m）</t>
  </si>
  <si>
    <r>
      <rPr>
        <sz val="10"/>
        <rFont val="宋体"/>
        <charset val="134"/>
      </rPr>
      <t>体积（m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</si>
  <si>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单价</t>
  </si>
  <si>
    <t>金额</t>
  </si>
  <si>
    <t>钢构件</t>
  </si>
  <si>
    <t>吨</t>
  </si>
  <si>
    <t>见明细清单</t>
  </si>
  <si>
    <t>steel structure type C</t>
  </si>
  <si>
    <t>镀锌C型钢</t>
  </si>
  <si>
    <t>C100*50*15*2mm</t>
  </si>
  <si>
    <r>
      <rPr>
        <sz val="10"/>
        <color theme="1"/>
        <rFont val="宋体"/>
        <charset val="134"/>
        <scheme val="minor"/>
      </rPr>
      <t xml:space="preserve">Color Steel </t>
    </r>
    <r>
      <rPr>
        <sz val="10"/>
        <color theme="1"/>
        <rFont val="宋体"/>
        <charset val="134"/>
        <scheme val="minor"/>
      </rPr>
      <t>plate</t>
    </r>
  </si>
  <si>
    <t>彩钢瓦</t>
  </si>
  <si>
    <t>0.4mm海蓝色</t>
  </si>
  <si>
    <t>1.10*1.4*11</t>
  </si>
  <si>
    <t>栓钉</t>
  </si>
  <si>
    <t>φ16×90</t>
  </si>
  <si>
    <t>支</t>
  </si>
  <si>
    <t>1*1*2</t>
  </si>
  <si>
    <t>自攻钉</t>
  </si>
  <si>
    <t>φ5.5×40，带橡胶防水垫圈</t>
  </si>
  <si>
    <t>拉铆钉</t>
  </si>
  <si>
    <t>φ5×16</t>
  </si>
  <si>
    <t>宿舍及食堂清单图纸</t>
  </si>
  <si>
    <t>盒</t>
  </si>
  <si>
    <t>合计</t>
  </si>
  <si>
    <t>元</t>
  </si>
  <si>
    <t>第 批出口厄瓜多尔物资清单</t>
  </si>
  <si>
    <t>总金额</t>
  </si>
  <si>
    <t>箱号</t>
  </si>
  <si>
    <t>发货状态</t>
  </si>
  <si>
    <t>单重（kg)</t>
  </si>
  <si>
    <t>净重（kg）</t>
  </si>
  <si>
    <t>毛重
（kg）</t>
  </si>
  <si>
    <r>
      <rPr>
        <sz val="10"/>
        <color theme="1"/>
        <rFont val="宋体"/>
        <charset val="134"/>
      </rPr>
      <t>体积（m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)</t>
    </r>
  </si>
  <si>
    <t>HS编码</t>
  </si>
  <si>
    <t>3.6m平台梁-1</t>
  </si>
  <si>
    <t>口250*150*4</t>
  </si>
  <si>
    <t>根</t>
  </si>
  <si>
    <t>1.9*0.25*0.15</t>
  </si>
  <si>
    <t>0:品牌类型;1:出口享惠情况;2:织造方法：机制;3:种类：工作服;4:类别：男式;5:成分含量:全棉防静电;6:品牌：无;7:无;8:GTIN;9:CAS;</t>
  </si>
  <si>
    <t>3.6m平台梁-2</t>
  </si>
  <si>
    <t>4.1*0.25*0.15</t>
  </si>
  <si>
    <t>0:品牌类型;1:出口享惠情况;2:织造方法：针织;3:成分含量;100%棉4:品牌：无品牌;5:货号：无;6:GTIN;7:CAS;</t>
  </si>
  <si>
    <t>3.6m平台梁-3</t>
  </si>
  <si>
    <t>口100*100*3</t>
  </si>
  <si>
    <t>3*0.1*0.1</t>
  </si>
  <si>
    <t>0:品牌类型|1:出口享惠情况|2:结构类型：深沟球轴承|3:品牌：哈轴|4:型号:6206|5:GTIN|6:CAS|7:其他</t>
  </si>
  <si>
    <t>3.6m平台梁-4</t>
  </si>
  <si>
    <t>2.9*0.25*0.15</t>
  </si>
  <si>
    <t>3.6m平台梁-5</t>
  </si>
  <si>
    <t>1.95*0.1*0.1</t>
  </si>
  <si>
    <t>3.6m平台梁-6</t>
  </si>
  <si>
    <t>1.55*0.25*0.15</t>
  </si>
  <si>
    <t>3.6m平台梁-7</t>
  </si>
  <si>
    <t>4.25*0.25*0.15</t>
  </si>
  <si>
    <t>3.6m平台梁-8</t>
  </si>
  <si>
    <t>1.8*0.15*0.25</t>
  </si>
  <si>
    <t>3.6m平台梁-9</t>
  </si>
  <si>
    <t>2.2*0.1*0.1</t>
  </si>
  <si>
    <t>3.6m平台梁-10</t>
  </si>
  <si>
    <t>口200*100*3</t>
  </si>
  <si>
    <t>2.15*0.2*0.1</t>
  </si>
  <si>
    <t>3.6m平台梁-11</t>
  </si>
  <si>
    <t>2*0.1*0.1</t>
  </si>
  <si>
    <t>3.6m平台梁-12</t>
  </si>
  <si>
    <t>2.15*0.1*0.1</t>
  </si>
  <si>
    <t>3.6m平台梁-13</t>
  </si>
  <si>
    <t>3.05*0.25*0.15</t>
  </si>
  <si>
    <t>3.6m平台梁-14</t>
  </si>
  <si>
    <t>口125*100*3</t>
  </si>
  <si>
    <t>3.25*0.125*0.1</t>
  </si>
  <si>
    <t>3.6m平台梁-15</t>
  </si>
  <si>
    <t>2.95*0.2*0.1</t>
  </si>
  <si>
    <t>3.6m平台梁-16</t>
  </si>
  <si>
    <t>2.95*0.25*0.15</t>
  </si>
  <si>
    <t>3.6m平台梁-17</t>
  </si>
  <si>
    <t>3.05*0.1*0.1</t>
  </si>
  <si>
    <t>3.6m平台梁-18</t>
  </si>
  <si>
    <t>1.65*0.25*0.15</t>
  </si>
  <si>
    <t>3.6m平台梁-19</t>
  </si>
  <si>
    <t>4.15*0.25*0.15</t>
  </si>
  <si>
    <t>6.66m平台梁-1</t>
  </si>
  <si>
    <t>口200*150*6</t>
  </si>
  <si>
    <t>1.7*0.2*0.15</t>
  </si>
  <si>
    <t>6.66m平台梁-2</t>
  </si>
  <si>
    <t>4.4*0.2*0.15</t>
  </si>
  <si>
    <t>6.66m平台梁-3</t>
  </si>
  <si>
    <t>3*0.2*0.15</t>
  </si>
  <si>
    <t>6.66m平台梁-4</t>
  </si>
  <si>
    <t>8.3*0.2*0.15</t>
  </si>
  <si>
    <t>6*0.2*0.15</t>
  </si>
  <si>
    <t>6.66m平台梁-5</t>
  </si>
  <si>
    <t>4.35*0.2*0.15</t>
  </si>
  <si>
    <t>6.66m平台梁-6</t>
  </si>
  <si>
    <t>3.05*0.2*0.15</t>
  </si>
  <si>
    <t>窗梁-1</t>
  </si>
  <si>
    <t xml:space="preserve">口150*2    </t>
  </si>
  <si>
    <t>2.9*0.15*0.15</t>
  </si>
  <si>
    <t>窗梁-2</t>
  </si>
  <si>
    <t>1.85*0.15*0.15</t>
  </si>
  <si>
    <t>窗梁-3</t>
  </si>
  <si>
    <t>3.05*0.15*0.15</t>
  </si>
  <si>
    <t>钢架-1</t>
  </si>
  <si>
    <t>榀</t>
  </si>
  <si>
    <t>11.3*2.207*0.1</t>
  </si>
  <si>
    <t>0.7*0.2*0.1</t>
  </si>
  <si>
    <t>钢架-2</t>
  </si>
  <si>
    <t>6.864*1.553*0.1</t>
  </si>
  <si>
    <t>钢架-3</t>
  </si>
  <si>
    <t>10.984*2.16*0.1</t>
  </si>
  <si>
    <t>钢架-4</t>
  </si>
  <si>
    <t>8.459*2.21*0.1</t>
  </si>
  <si>
    <t>钢架-5</t>
  </si>
  <si>
    <t>10.166*2.213*0.1</t>
  </si>
  <si>
    <t>钢架-6</t>
  </si>
  <si>
    <t>11.3*2.210*0.1</t>
  </si>
  <si>
    <t>1.4*0.2*0.1</t>
  </si>
  <si>
    <t>钢梯-1</t>
  </si>
  <si>
    <t>副</t>
  </si>
  <si>
    <t>2.617*1.425*0.25</t>
  </si>
  <si>
    <t>钢梯-2</t>
  </si>
  <si>
    <t>3.203*1.425*0.25</t>
  </si>
  <si>
    <t>钢梯-3</t>
  </si>
  <si>
    <t>钢梯-4</t>
  </si>
  <si>
    <t>钢梯-5</t>
  </si>
  <si>
    <t>2.278*1.910*0.25</t>
  </si>
  <si>
    <t>钢梯平台梁-1</t>
  </si>
  <si>
    <t>钢梯平台梁-2</t>
  </si>
  <si>
    <t>钢梯平台梁-3</t>
  </si>
  <si>
    <t>1.5*0.2*0.1</t>
  </si>
  <si>
    <t>钢梯平台梁-4</t>
  </si>
  <si>
    <t>钢梯平台梁-5</t>
  </si>
  <si>
    <t>钢梯平台梁-6</t>
  </si>
  <si>
    <t>1.479*0.2*0.1</t>
  </si>
  <si>
    <t>钢梯平台梁-7</t>
  </si>
  <si>
    <t>3.1*0.25*0.15</t>
  </si>
  <si>
    <t>钢梯平台梁-8</t>
  </si>
  <si>
    <t>1.55*0.2*0.1</t>
  </si>
  <si>
    <t>钢梯平台梁-9</t>
  </si>
  <si>
    <t>3*0.25*0.15</t>
  </si>
  <si>
    <t>钢柱-1</t>
  </si>
  <si>
    <t>1.514*0.35*0.35</t>
  </si>
  <si>
    <t>钢柱-2</t>
  </si>
  <si>
    <t>6.1*0.4*0.4</t>
  </si>
  <si>
    <t>屋面梁-1</t>
  </si>
  <si>
    <t>3.05*0.2*0.1</t>
  </si>
  <si>
    <t>屋面梁-2</t>
  </si>
  <si>
    <t>4.091*0.2*0.1</t>
  </si>
  <si>
    <t>屋面梁-3</t>
  </si>
  <si>
    <t>0.771*0.2*0.1</t>
  </si>
  <si>
    <t>屋面梁-4</t>
  </si>
  <si>
    <t>屋面梁-5</t>
  </si>
  <si>
    <t>4.405*0.2*0.1</t>
  </si>
  <si>
    <t>屋面梁-6</t>
  </si>
  <si>
    <t>6.268*0.2*0.1</t>
  </si>
  <si>
    <t>屋面梁-7</t>
  </si>
  <si>
    <t>6.016*0.2*0.1</t>
  </si>
  <si>
    <t>屋面梁-8</t>
  </si>
  <si>
    <t>屋面梁-9</t>
  </si>
  <si>
    <t>0.895*0.2*0.1</t>
  </si>
  <si>
    <t>屋面梁-10</t>
  </si>
  <si>
    <t>1.631*0.2*0.1</t>
  </si>
  <si>
    <t>屋面梁-11</t>
  </si>
  <si>
    <t>8.745*0.2*0.1</t>
  </si>
  <si>
    <t>屋面梁-12</t>
  </si>
  <si>
    <t>8.3*0.2*0.1</t>
  </si>
  <si>
    <t>6*0.2*0.1</t>
  </si>
  <si>
    <t>屋面梁-13</t>
  </si>
  <si>
    <t>1.59*0.2*0.1</t>
  </si>
  <si>
    <t>屋面梁-14</t>
  </si>
  <si>
    <t>1.763*0.2*0.1</t>
  </si>
  <si>
    <t>屋面梁-15</t>
  </si>
  <si>
    <t>0.583*0.2*0.1</t>
  </si>
  <si>
    <t>屋面梁-16</t>
  </si>
  <si>
    <t>屋面梁-17</t>
  </si>
  <si>
    <t>8.963*0.2*0.1</t>
  </si>
  <si>
    <t>屋面梁-18</t>
  </si>
  <si>
    <t>圆管</t>
  </si>
  <si>
    <t>φ50*3，L=1167</t>
  </si>
  <si>
    <t>1.167*0.05*0.05</t>
  </si>
  <si>
    <t>φ50*3，L=6000</t>
  </si>
  <si>
    <t>6*0.05*0.05</t>
  </si>
  <si>
    <t>φ30*3，L=6000</t>
  </si>
  <si>
    <t>6*0.03*0.03</t>
  </si>
  <si>
    <t>扁铁</t>
  </si>
  <si>
    <t>3*100,L=6000</t>
  </si>
  <si>
    <t>6*0.1*0.003</t>
  </si>
  <si>
    <t>天沟-1</t>
  </si>
  <si>
    <t>件</t>
  </si>
  <si>
    <t>8.8*0.2*0.12</t>
  </si>
  <si>
    <t>天沟-2</t>
  </si>
  <si>
    <t>天沟-3</t>
  </si>
  <si>
    <t>6.1*0.2*0.12</t>
  </si>
  <si>
    <t>  楼层板-1  </t>
  </si>
  <si>
    <t>L=1850</t>
  </si>
  <si>
    <t>1.85*1.025*0.051</t>
  </si>
  <si>
    <t>  楼层板-2  </t>
  </si>
  <si>
    <t>L=2050</t>
  </si>
  <si>
    <t>2.05*1.025*0.051</t>
  </si>
  <si>
    <t>  楼层板-3  </t>
  </si>
  <si>
    <t>L=5350</t>
  </si>
  <si>
    <t>5.35*1.025*0.051</t>
  </si>
  <si>
    <t>  楼层板-4  </t>
  </si>
  <si>
    <t>L=7150</t>
  </si>
  <si>
    <t>7.15*1.025*0.051</t>
  </si>
  <si>
    <t>  楼层板-5  </t>
  </si>
  <si>
    <t>L=6400</t>
  </si>
  <si>
    <t>6.40*1.025*0.051</t>
  </si>
  <si>
    <t>  楼层板-6  </t>
  </si>
  <si>
    <t>L=1875</t>
  </si>
  <si>
    <t>1.87*1.025*0.051</t>
  </si>
  <si>
    <t>构件数量（件）</t>
  </si>
  <si>
    <t>净重（公斤）</t>
  </si>
  <si>
    <t>毛重（公斤）</t>
  </si>
  <si>
    <t>公斤</t>
  </si>
  <si>
    <t>按实际打包</t>
  </si>
  <si>
    <t>第 批出口厄瓜多尔磨矿车间钢平台物资清单</t>
  </si>
  <si>
    <t>长（mm）</t>
  </si>
  <si>
    <t>宽（mm）</t>
  </si>
  <si>
    <t>高（mm）</t>
  </si>
  <si>
    <t>  332  </t>
  </si>
  <si>
    <t>垫片</t>
  </si>
  <si>
    <t>PL20*60</t>
  </si>
  <si>
    <t>0.06*0.06*0.02</t>
  </si>
  <si>
    <t>  341  </t>
  </si>
  <si>
    <t>连廊焊板1</t>
  </si>
  <si>
    <t>PL14*144</t>
  </si>
  <si>
    <t>0.548*0.144*0.014</t>
  </si>
  <si>
    <t>  342  </t>
  </si>
  <si>
    <t>连廊焊板2</t>
  </si>
  <si>
    <t>PL16*144</t>
  </si>
  <si>
    <t>0.548*0.144*0.016</t>
  </si>
  <si>
    <t>  343  </t>
  </si>
  <si>
    <t>连廊焊板3</t>
  </si>
  <si>
    <t>PL26*144</t>
  </si>
  <si>
    <t>0.548*0.144*0.026</t>
  </si>
  <si>
    <t>  344  </t>
  </si>
  <si>
    <t>连廊焊板4</t>
  </si>
  <si>
    <t>PL4*300</t>
  </si>
  <si>
    <t>0.04*0.3*0.04</t>
  </si>
  <si>
    <t>  345  </t>
  </si>
  <si>
    <t>连廊焊板5</t>
  </si>
  <si>
    <t>PL4*400</t>
  </si>
  <si>
    <t>0.04*0.4*0.04</t>
  </si>
  <si>
    <t>  346  </t>
  </si>
  <si>
    <t>连廊焊板6</t>
  </si>
  <si>
    <t>PL4*200</t>
  </si>
  <si>
    <t>0.04*0.2*0.04</t>
  </si>
  <si>
    <t>  347  </t>
  </si>
  <si>
    <t>连廊柱板1</t>
  </si>
  <si>
    <t>PL20*645</t>
  </si>
  <si>
    <t>0.288*0.645*0.02</t>
  </si>
  <si>
    <t>  348  </t>
  </si>
  <si>
    <t>连廊柱板2</t>
  </si>
  <si>
    <t>0.09*0.645*0.02</t>
  </si>
  <si>
    <t>  349  </t>
  </si>
  <si>
    <t>连廊柱板3</t>
  </si>
  <si>
    <t>PL20*144</t>
  </si>
  <si>
    <t>0.548*0.144*0.02</t>
  </si>
  <si>
    <t>  350  </t>
  </si>
  <si>
    <t>连廊柱板4</t>
  </si>
  <si>
    <t>PL12*259</t>
  </si>
  <si>
    <t>0.768*0.259*0.012</t>
  </si>
  <si>
    <t>  351  </t>
  </si>
  <si>
    <t>连廊柱板5</t>
  </si>
  <si>
    <t>0.358*0.259*0.012</t>
  </si>
  <si>
    <t>  352  </t>
  </si>
  <si>
    <t>连廊柱板6</t>
  </si>
  <si>
    <t>0.422*0.259*0.012</t>
  </si>
  <si>
    <t>  353  </t>
  </si>
  <si>
    <t>连廊柱板7</t>
  </si>
  <si>
    <t>0.453*0.259*0.012</t>
  </si>
  <si>
    <t>  354  </t>
  </si>
  <si>
    <t>连廊柱板8</t>
  </si>
  <si>
    <t>0.748*0.259*0.012</t>
  </si>
  <si>
    <t>  355  </t>
  </si>
  <si>
    <t>连廊柱板9</t>
  </si>
  <si>
    <t>  356  </t>
  </si>
  <si>
    <t>连廊柱板10</t>
  </si>
  <si>
    <t>  357  </t>
  </si>
  <si>
    <t>连廊柱板11</t>
  </si>
  <si>
    <t>  358  </t>
  </si>
  <si>
    <t>连廊柱板-1</t>
  </si>
  <si>
    <t>PL12*510</t>
  </si>
  <si>
    <t>0.115*0.510*0.12</t>
  </si>
  <si>
    <t>  359  </t>
  </si>
  <si>
    <t>连梁柱板1</t>
  </si>
  <si>
    <t>PL12*115</t>
  </si>
  <si>
    <t>0.454*0.115*0.012</t>
  </si>
  <si>
    <t>  360  </t>
  </si>
  <si>
    <t>一期平台板2</t>
  </si>
  <si>
    <t>PL40*400</t>
  </si>
  <si>
    <t>0.3*0.4*0.04</t>
  </si>
  <si>
    <t>  361  </t>
  </si>
  <si>
    <t>一期平台板3</t>
  </si>
  <si>
    <t>PL40*150</t>
  </si>
  <si>
    <t>0.15*0.15*0.04</t>
  </si>
  <si>
    <t>  362  </t>
  </si>
  <si>
    <t>一期平台板4</t>
  </si>
  <si>
    <t>PL12*250</t>
  </si>
  <si>
    <t>0.452*0.250*0.012</t>
  </si>
  <si>
    <t>  363  </t>
  </si>
  <si>
    <t>一期平台板5</t>
  </si>
  <si>
    <t>PL12*430</t>
  </si>
  <si>
    <t>0.105*0.430*0.012</t>
  </si>
  <si>
    <t>  364  </t>
  </si>
  <si>
    <t>一期平台板6</t>
  </si>
  <si>
    <t>PL10*145</t>
  </si>
  <si>
    <t>0.358*0.145*0.01</t>
  </si>
  <si>
    <t>  365  </t>
  </si>
  <si>
    <t>一期平台板7</t>
  </si>
  <si>
    <t>0.452*0.145*0.01</t>
  </si>
  <si>
    <t>  366  </t>
  </si>
  <si>
    <t>一期平台板8</t>
  </si>
  <si>
    <t>PL10*197</t>
  </si>
  <si>
    <t>0.339*0.197*0.01</t>
  </si>
  <si>
    <t>  367  </t>
  </si>
  <si>
    <t>一期平台板9</t>
  </si>
  <si>
    <t>PL10*250</t>
  </si>
  <si>
    <t>0.452*0.25*0.01</t>
  </si>
  <si>
    <t>  368  </t>
  </si>
  <si>
    <t>一期平台板10</t>
  </si>
  <si>
    <t>PL8*145</t>
  </si>
  <si>
    <t>0.358*0.145*0.08</t>
  </si>
  <si>
    <t>  369  </t>
  </si>
  <si>
    <t>一期平台板11</t>
  </si>
  <si>
    <t>0.548*0.145*0.08</t>
  </si>
  <si>
    <t>  370  </t>
  </si>
  <si>
    <t>一期平台板12</t>
  </si>
  <si>
    <t>PL8*250</t>
  </si>
  <si>
    <t>0.358*0.025*0.08</t>
  </si>
  <si>
    <t>  371  </t>
  </si>
  <si>
    <t>一期平台板13</t>
  </si>
  <si>
    <t>PL8*249</t>
  </si>
  <si>
    <t>0.548*0.249*0.08</t>
  </si>
  <si>
    <t>  372  </t>
  </si>
  <si>
    <t>一期平台板14</t>
  </si>
  <si>
    <t>L75*6</t>
  </si>
  <si>
    <t>0.08*0.075*0.005</t>
  </si>
  <si>
    <t>  L9.5MPTL-1  </t>
  </si>
  <si>
    <t>连廊9.5m平台梁-1</t>
  </si>
  <si>
    <t>HM390*300*10*16</t>
  </si>
  <si>
    <t>2.47*0.405*0.43</t>
  </si>
  <si>
    <t>  L9.5MPTL-2  </t>
  </si>
  <si>
    <t>连廊9.5m平台梁-2</t>
  </si>
  <si>
    <t>  L9.5MPTL-3  </t>
  </si>
  <si>
    <t>连廊9.5m平台梁-3</t>
  </si>
  <si>
    <t>HM488*300*11*18</t>
  </si>
  <si>
    <t>4.465*0.405*0.488</t>
  </si>
  <si>
    <t>  L9.5MPTL-4  </t>
  </si>
  <si>
    <t>连廊9.5m平台梁-4</t>
  </si>
  <si>
    <t>1.02*0.3*0.43</t>
  </si>
  <si>
    <t>  L9.5MPTL-5  </t>
  </si>
  <si>
    <t>连廊9.5m平台梁-5</t>
  </si>
  <si>
    <t>  L9.5MPTL-6  </t>
  </si>
  <si>
    <t>连廊9.5m平台梁-6</t>
  </si>
  <si>
    <t>HN350*175*7*11</t>
  </si>
  <si>
    <t>1.556*0.175*0.35</t>
  </si>
  <si>
    <t>  L9.5MPTL-7  </t>
  </si>
  <si>
    <t>连廊9.5m平台梁-7</t>
  </si>
  <si>
    <t>0.316*0.175*0.35</t>
  </si>
  <si>
    <t>  L9.5MPTL-8  </t>
  </si>
  <si>
    <t>连廊9.5m平台梁-8</t>
  </si>
  <si>
    <t>1.320*0.175*0.350</t>
  </si>
  <si>
    <t>  L9.5MPTL-9  </t>
  </si>
  <si>
    <t>连廊9.5m平台梁-9</t>
  </si>
  <si>
    <t>2.470*0.3*0.43</t>
  </si>
  <si>
    <t>  L9.5MPTL-10  </t>
  </si>
  <si>
    <t>连廊9.5m平台梁-10</t>
  </si>
  <si>
    <r>
      <rPr>
        <sz val="10"/>
        <color rgb="FF00008B"/>
        <rFont val="Arial"/>
      </rPr>
      <t>  LL</t>
    </r>
    <r>
      <rPr>
        <sz val="10"/>
        <color rgb="FF00008B"/>
        <rFont val="宋体"/>
        <charset val="134"/>
      </rPr>
      <t>折边</t>
    </r>
    <r>
      <rPr>
        <sz val="10"/>
        <color rgb="FF00008B"/>
        <rFont val="Arial"/>
      </rPr>
      <t>-1  </t>
    </r>
  </si>
  <si>
    <t>连廊折边-1</t>
  </si>
  <si>
    <t>PL1.5*3500</t>
  </si>
  <si>
    <t>0.24*3.5*0.0015</t>
  </si>
  <si>
    <r>
      <rPr>
        <sz val="10"/>
        <color rgb="FF00008B"/>
        <rFont val="Arial"/>
      </rPr>
      <t>  LL</t>
    </r>
    <r>
      <rPr>
        <sz val="10"/>
        <color rgb="FF00008B"/>
        <rFont val="宋体"/>
        <charset val="134"/>
      </rPr>
      <t>折边</t>
    </r>
    <r>
      <rPr>
        <sz val="10"/>
        <color rgb="FF00008B"/>
        <rFont val="Arial"/>
      </rPr>
      <t>-2  </t>
    </r>
  </si>
  <si>
    <t>连廊折边-2</t>
  </si>
  <si>
    <t>PL1.5*7800</t>
  </si>
  <si>
    <t>0.24*7.8*0.0015</t>
  </si>
  <si>
    <r>
      <rPr>
        <sz val="10"/>
        <color rgb="FF00008B"/>
        <rFont val="Arial"/>
      </rPr>
      <t>  LL</t>
    </r>
    <r>
      <rPr>
        <sz val="10"/>
        <color rgb="FF00008B"/>
        <rFont val="宋体"/>
        <charset val="134"/>
      </rPr>
      <t>折边</t>
    </r>
    <r>
      <rPr>
        <sz val="10"/>
        <color rgb="FF00008B"/>
        <rFont val="Arial"/>
      </rPr>
      <t>-3  </t>
    </r>
  </si>
  <si>
    <t>连廊折边-3</t>
  </si>
  <si>
    <t>PL1.5*6300</t>
  </si>
  <si>
    <t>0.24*6.3*0.0015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</si>
  <si>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-1  </t>
    </r>
  </si>
  <si>
    <t>连廊花纹板-1  </t>
  </si>
  <si>
    <t>PL6*2428</t>
  </si>
  <si>
    <t>6.28*2.428*0.066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</si>
  <si>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-2  </t>
    </r>
  </si>
  <si>
    <t>连廊花纹板-2  </t>
  </si>
  <si>
    <t>PL6*2058</t>
  </si>
  <si>
    <t>6.28*2.058*0.066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</si>
  <si>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-3  </t>
    </r>
  </si>
  <si>
    <t>连廊花纹板-3  </t>
  </si>
  <si>
    <t>PL6*1490</t>
  </si>
  <si>
    <t>6.28*1.49*0.066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</si>
  <si>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-4  </t>
    </r>
  </si>
  <si>
    <t>连廊花纹板-4  </t>
  </si>
  <si>
    <t>7.370*1.49*0.066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</si>
  <si>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-5  </t>
    </r>
  </si>
  <si>
    <t>连廊花纹板-5  </t>
  </si>
  <si>
    <t>PL6*1190</t>
  </si>
  <si>
    <t>7.370*1.19*0.066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</si>
  <si>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-6  </t>
    </r>
  </si>
  <si>
    <t>连廊花纹板-6  </t>
  </si>
  <si>
    <t>PL6*1216</t>
  </si>
  <si>
    <t>7.370*1.216*0.066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</si>
  <si>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-7  </t>
    </r>
  </si>
  <si>
    <t>连廊花纹板-7  </t>
  </si>
  <si>
    <t>PL6*1003</t>
  </si>
  <si>
    <t>7.370*1.003*0.066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</si>
  <si>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-8  </t>
    </r>
  </si>
  <si>
    <t>连廊花纹板-8  </t>
  </si>
  <si>
    <t>PL6*1170</t>
  </si>
  <si>
    <t>7.370*1.17*0.066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</si>
  <si>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-9  </t>
    </r>
  </si>
  <si>
    <t>连廊花纹板-9  </t>
  </si>
  <si>
    <t>4.005*1.190*0.066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</si>
  <si>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-10  </t>
    </r>
  </si>
  <si>
    <t>连廊花纹板-10  </t>
  </si>
  <si>
    <t>1.915*1.190*0.066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</si>
  <si>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-11  </t>
    </r>
  </si>
  <si>
    <t>连廊花纹板-11  </t>
  </si>
  <si>
    <t>1.430*1.190*0.066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</si>
  <si>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-12  </t>
    </r>
  </si>
  <si>
    <t>连廊花纹板-12  </t>
  </si>
  <si>
    <t>PL6*1804</t>
  </si>
  <si>
    <t>4.146*1.804*0.066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</si>
  <si>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-13  </t>
    </r>
  </si>
  <si>
    <t>连廊花纹板-13  </t>
  </si>
  <si>
    <t>2.636*1.804*0.066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</si>
  <si>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-14  </t>
    </r>
  </si>
  <si>
    <t>连廊花纹板-14  </t>
  </si>
  <si>
    <t>1.915*1.804*0.066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</si>
  <si>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-15  </t>
    </r>
  </si>
  <si>
    <t>连廊花纹板-15  </t>
  </si>
  <si>
    <t>PL6*1430</t>
  </si>
  <si>
    <t>1.804*1.430*0.066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</si>
  <si>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-16  </t>
    </r>
  </si>
  <si>
    <t>连廊花纹板-16  </t>
  </si>
  <si>
    <t>PL6*1425</t>
  </si>
  <si>
    <t>2.458*1.425*0.066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</si>
  <si>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-17  </t>
    </r>
  </si>
  <si>
    <t>连廊花纹板-17  </t>
  </si>
  <si>
    <t>2.005*1.425*0.066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</si>
  <si>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-18  </t>
    </r>
  </si>
  <si>
    <t>连廊花纹板-18  </t>
  </si>
  <si>
    <t>PL6*1280</t>
  </si>
  <si>
    <t>2.458*1.280*0.066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</si>
  <si>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-19  </t>
    </r>
  </si>
  <si>
    <t>连廊花纹板-19  </t>
  </si>
  <si>
    <t>2.005*1.280*0.666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</si>
  <si>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-20  </t>
    </r>
  </si>
  <si>
    <t>连廊花纹板-20  </t>
  </si>
  <si>
    <t>2.458*1.430*0.066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</si>
  <si>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-21  </t>
    </r>
  </si>
  <si>
    <t>连廊花纹板-21  </t>
  </si>
  <si>
    <t>PL6*1915</t>
  </si>
  <si>
    <t>2.458*1.915*0.066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</si>
  <si>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-22  </t>
    </r>
  </si>
  <si>
    <t>连廊花纹板-22  </t>
  </si>
  <si>
    <t>2.005*1.915*0.066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</si>
  <si>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-23  </t>
    </r>
  </si>
  <si>
    <t>连廊花纹板-23  </t>
  </si>
  <si>
    <t>PL6*1390</t>
  </si>
  <si>
    <t>6.025*1.390*0.066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</si>
  <si>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-24  </t>
    </r>
  </si>
  <si>
    <t>连廊花纹板-24  </t>
  </si>
  <si>
    <t>PL6*884</t>
  </si>
  <si>
    <t>6.025*0.884*0.066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</si>
  <si>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-25  </t>
    </r>
  </si>
  <si>
    <t>连廊花纹板-25  </t>
  </si>
  <si>
    <t>PL6*781</t>
  </si>
  <si>
    <t>1.804*0.781*0.066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</si>
  <si>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-26  </t>
    </r>
  </si>
  <si>
    <t>连廊花纹板-26  </t>
  </si>
  <si>
    <t>PL6*748</t>
  </si>
  <si>
    <t>4.005*0.748*0.066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</si>
  <si>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-27  </t>
    </r>
  </si>
  <si>
    <t>连廊花纹板-27  </t>
  </si>
  <si>
    <t>1.915*0.748*0.066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</si>
  <si>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-28  </t>
    </r>
  </si>
  <si>
    <t>连廊花纹板-28  </t>
  </si>
  <si>
    <t>1.430*0.748*0.066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</si>
  <si>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-29  </t>
    </r>
  </si>
  <si>
    <t>连廊花纹板-29  </t>
  </si>
  <si>
    <t>PL6*780</t>
  </si>
  <si>
    <t>2.005*0.780*0.066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</si>
  <si>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-30  </t>
    </r>
  </si>
  <si>
    <t>连廊花纹板-30  </t>
  </si>
  <si>
    <t>PL6*490</t>
  </si>
  <si>
    <t>2.005*0.490*0.066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</si>
  <si>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-31  </t>
    </r>
  </si>
  <si>
    <t>连廊花纹板-31  </t>
  </si>
  <si>
    <t>2.005*1.430*0.066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</si>
  <si>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-32  </t>
    </r>
  </si>
  <si>
    <t>连廊花纹板-32  </t>
  </si>
  <si>
    <t>PL6*1340</t>
  </si>
  <si>
    <t>6.280*1.340*0.066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</si>
  <si>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-33  </t>
    </r>
  </si>
  <si>
    <t>连廊花纹板-33  </t>
  </si>
  <si>
    <t>6.280*1.490*0.066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</si>
  <si>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-34  </t>
    </r>
  </si>
  <si>
    <t>连廊花纹板-34  </t>
  </si>
  <si>
    <t>PL6*2010</t>
  </si>
  <si>
    <t>6.280*2.010*0.066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</si>
  <si>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-35  </t>
    </r>
  </si>
  <si>
    <t>连廊花纹板-35  </t>
  </si>
  <si>
    <t>PL6*970</t>
  </si>
  <si>
    <t>6.280*0.97*0.066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</si>
  <si>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-36  </t>
    </r>
  </si>
  <si>
    <t>连廊花纹板-36  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</si>
  <si>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-37  </t>
    </r>
  </si>
  <si>
    <t>连廊花纹板-37  </t>
  </si>
  <si>
    <t>PL6*1573</t>
  </si>
  <si>
    <t>6.025*1.573*0.066</t>
  </si>
  <si>
    <r>
      <rPr>
        <sz val="10"/>
        <color rgb="FF00008B"/>
        <rFont val="Arial"/>
      </rPr>
      <t>  LL-</t>
    </r>
    <r>
      <rPr>
        <sz val="10"/>
        <color rgb="FF00008B"/>
        <rFont val="宋体"/>
        <charset val="134"/>
      </rPr>
      <t>花纹板</t>
    </r>
    <r>
      <rPr>
        <sz val="10"/>
        <color rgb="FF00008B"/>
        <rFont val="Arial"/>
      </rPr>
      <t>-38  </t>
    </r>
  </si>
  <si>
    <t>连廊花纹板-38  </t>
  </si>
  <si>
    <t>6.025*1.490*0.066</t>
  </si>
  <si>
    <t>  LL-CG-1  </t>
  </si>
  <si>
    <t>连廊套管-1</t>
  </si>
  <si>
    <t>PD33.5*2.5</t>
  </si>
  <si>
    <t>1.390*0.0335*0.0335</t>
  </si>
  <si>
    <t>  LL-CG-2  </t>
  </si>
  <si>
    <t>连廊套管-2</t>
  </si>
  <si>
    <t>1.450*0.0335*0.0335</t>
  </si>
  <si>
    <t>  LL-CG-3  </t>
  </si>
  <si>
    <t>连廊套管-3</t>
  </si>
  <si>
    <t>1.448*0.0335*0.0335</t>
  </si>
  <si>
    <t>  LL-CG-4  </t>
  </si>
  <si>
    <t>连廊套管-4</t>
  </si>
  <si>
    <t>1.378*0.0335*0.0335</t>
  </si>
  <si>
    <t>  LL-CG-5  </t>
  </si>
  <si>
    <t>连廊套管-5</t>
  </si>
  <si>
    <t>1.180*0.0335*0.0335</t>
  </si>
  <si>
    <t>  LL-CG-6  </t>
  </si>
  <si>
    <t>连廊套管-6</t>
  </si>
  <si>
    <t>1.197*0.0335*0.0335</t>
  </si>
  <si>
    <t>  LL-CG-7  </t>
  </si>
  <si>
    <t>连廊套管-7</t>
  </si>
  <si>
    <t>1.097*0.0335*0.0335</t>
  </si>
  <si>
    <t>  LL-CG-8  </t>
  </si>
  <si>
    <t>连廊套管-8</t>
  </si>
  <si>
    <t>1.174*0.0335*0.0335</t>
  </si>
  <si>
    <t>  LL-GL-1  </t>
  </si>
  <si>
    <t>连廊钢梁-1</t>
  </si>
  <si>
    <t>PL20*300</t>
  </si>
  <si>
    <t>6.882*0.528*0.639</t>
  </si>
  <si>
    <t>  LL-GL-2  </t>
  </si>
  <si>
    <t>连廊钢梁-2</t>
  </si>
  <si>
    <t>6.882*0.528*0.618</t>
  </si>
  <si>
    <t>  LL-GL-3  </t>
  </si>
  <si>
    <t>连廊钢梁-3</t>
  </si>
  <si>
    <t>  LL-GL-4  </t>
  </si>
  <si>
    <t>连廊钢梁-4</t>
  </si>
  <si>
    <t>  LL-GL-5  </t>
  </si>
  <si>
    <t>连廊钢梁-5</t>
  </si>
  <si>
    <t>6.882*0.414*0.618</t>
  </si>
  <si>
    <t>  LL-GL-6  </t>
  </si>
  <si>
    <t>连廊钢梁-6</t>
  </si>
  <si>
    <t>  LL-GL-7  </t>
  </si>
  <si>
    <t>连廊钢梁-7</t>
  </si>
  <si>
    <t>  LL-GL-8  </t>
  </si>
  <si>
    <t>连廊钢梁-8</t>
  </si>
  <si>
    <t>  LL-GL-9  </t>
  </si>
  <si>
    <t>连廊钢梁-9</t>
  </si>
  <si>
    <t>HN450*200*9*14</t>
  </si>
  <si>
    <t>6.760*0.305*0.450</t>
  </si>
  <si>
    <t>  LL-GL-10  </t>
  </si>
  <si>
    <t>连廊钢梁-10</t>
  </si>
  <si>
    <t>  LL-GL-11  </t>
  </si>
  <si>
    <t>连廊钢梁-11</t>
  </si>
  <si>
    <t>6.728*0.300*0.390</t>
  </si>
  <si>
    <t>  LL-GL-12  </t>
  </si>
  <si>
    <t>连廊钢梁-12</t>
  </si>
  <si>
    <t>  LL-GL-13  </t>
  </si>
  <si>
    <t>连廊钢梁-13</t>
  </si>
  <si>
    <t>6.760*0.200*0.450</t>
  </si>
  <si>
    <t>  LL-GL-15  </t>
  </si>
  <si>
    <t>连廊钢梁-15</t>
  </si>
  <si>
    <t>HN300*150*6.5*9</t>
  </si>
  <si>
    <t>5.760*0.407*0.694</t>
  </si>
  <si>
    <t>  LL-GL-16  </t>
  </si>
  <si>
    <t>连廊钢梁-16</t>
  </si>
  <si>
    <t>7.210*0.407*0.694</t>
  </si>
  <si>
    <t>  LL-GL-17  </t>
  </si>
  <si>
    <t>连廊钢梁-17</t>
  </si>
  <si>
    <t>6.850*0.407*0.694</t>
  </si>
  <si>
    <t>  LL-GL-19  </t>
  </si>
  <si>
    <t>连廊钢梁-19</t>
  </si>
  <si>
    <t>HN800*300*14*26</t>
  </si>
  <si>
    <t>13.836*0.405*0.8</t>
  </si>
  <si>
    <t>  LL-GL-20  </t>
  </si>
  <si>
    <t>连廊钢梁-20</t>
  </si>
  <si>
    <t>  LL-GL-21  </t>
  </si>
  <si>
    <t>连廊钢梁-21</t>
  </si>
  <si>
    <t>13.589*0.405*0.8</t>
  </si>
  <si>
    <t>  LL-GL-22  </t>
  </si>
  <si>
    <t>连廊钢梁-22</t>
  </si>
  <si>
    <t>  LL-GL-23  </t>
  </si>
  <si>
    <t>连廊钢梁-23</t>
  </si>
  <si>
    <t>1.828*0.405*0.8</t>
  </si>
  <si>
    <t>  LL-GL-24  </t>
  </si>
  <si>
    <t>连廊钢梁-24</t>
  </si>
  <si>
    <t>  LL-GL-25  </t>
  </si>
  <si>
    <t>连廊钢梁-25</t>
  </si>
  <si>
    <t>4.828*0.405*0.8</t>
  </si>
  <si>
    <t>  LL-GL-26  </t>
  </si>
  <si>
    <t>连廊钢梁-26</t>
  </si>
  <si>
    <t>  LL-GL-27  </t>
  </si>
  <si>
    <t>连廊钢梁-27</t>
  </si>
  <si>
    <t>  LL-GL-28  </t>
  </si>
  <si>
    <t>连廊钢梁-28</t>
  </si>
  <si>
    <t>  LL-GL-29  </t>
  </si>
  <si>
    <t>连廊钢梁-29</t>
  </si>
  <si>
    <t>  LL-GL-30  </t>
  </si>
  <si>
    <t>连廊钢梁-30</t>
  </si>
  <si>
    <t>  LL-GL-31  </t>
  </si>
  <si>
    <t>连廊钢梁-31</t>
  </si>
  <si>
    <t>  LL-GL-32  </t>
  </si>
  <si>
    <t>连廊钢梁-32</t>
  </si>
  <si>
    <t>  LL-GL-33  </t>
  </si>
  <si>
    <t>连廊钢梁-33</t>
  </si>
  <si>
    <t>  LL-GL-34  </t>
  </si>
  <si>
    <t>连廊钢梁-34</t>
  </si>
  <si>
    <t>  LL-GL-35  </t>
  </si>
  <si>
    <t>连廊钢梁-35</t>
  </si>
  <si>
    <t>8.947*0.405*0.488</t>
  </si>
  <si>
    <t>  LL-GL-36  </t>
  </si>
  <si>
    <t>连廊钢梁-36</t>
  </si>
  <si>
    <t>  LL-GL-37  </t>
  </si>
  <si>
    <t>连廊钢梁-37</t>
  </si>
  <si>
    <t>4.828*0.346*0.643</t>
  </si>
  <si>
    <t>  LL-GL-38  </t>
  </si>
  <si>
    <t>连廊钢梁-38</t>
  </si>
  <si>
    <t>4.828*0.405*0.643</t>
  </si>
  <si>
    <t>  LL-GL-39  </t>
  </si>
  <si>
    <t>连廊钢梁-39</t>
  </si>
  <si>
    <t>1.828*0.405*0.643</t>
  </si>
  <si>
    <t>  LL-GL-40  </t>
  </si>
  <si>
    <t>连廊钢梁-40</t>
  </si>
  <si>
    <t>  LL-GL-41  </t>
  </si>
  <si>
    <t>连廊钢梁-41</t>
  </si>
  <si>
    <t>5.588*0.300*0.784</t>
  </si>
  <si>
    <t>  LL-GL-42  </t>
  </si>
  <si>
    <t>连廊钢梁-42</t>
  </si>
  <si>
    <t>  LL-GL-43  </t>
  </si>
  <si>
    <t>连廊钢梁-43</t>
  </si>
  <si>
    <t>7.088*0.300*0.390</t>
  </si>
  <si>
    <t>  LL-GL-44  </t>
  </si>
  <si>
    <t>连廊钢梁-44</t>
  </si>
  <si>
    <t>5.588*0.300*0.390</t>
  </si>
  <si>
    <t>  LL-GL-45  </t>
  </si>
  <si>
    <t>连廊钢梁-45</t>
  </si>
  <si>
    <t>1.916*0.405*0.450</t>
  </si>
  <si>
    <t>  LL-GL-46  </t>
  </si>
  <si>
    <t>连廊钢梁-46</t>
  </si>
  <si>
    <t>  LL-GL-47  </t>
  </si>
  <si>
    <t>连廊钢梁-47</t>
  </si>
  <si>
    <t>4.937*0.405*0.450</t>
  </si>
  <si>
    <t>  LL-GL-48  </t>
  </si>
  <si>
    <t>连廊钢梁-48</t>
  </si>
  <si>
    <t>  LL-GL-49  </t>
  </si>
  <si>
    <t>连廊钢梁-49</t>
  </si>
  <si>
    <t>1.529*0.300*0.390</t>
  </si>
  <si>
    <t>  LL-GL-50  </t>
  </si>
  <si>
    <t>连廊钢梁-50</t>
  </si>
  <si>
    <t>5.770*0.175*0.744</t>
  </si>
  <si>
    <t>  LL-GL-51  </t>
  </si>
  <si>
    <t>连廊钢梁-51</t>
  </si>
  <si>
    <t>5.670*0.175*0.350</t>
  </si>
  <si>
    <t>  LL-GL-52  </t>
  </si>
  <si>
    <t>连廊钢梁-52</t>
  </si>
  <si>
    <t>5.670*0.175*0.744</t>
  </si>
  <si>
    <t>  LL-GL-53  </t>
  </si>
  <si>
    <t>连廊钢梁-53</t>
  </si>
  <si>
    <t>5.670*0.175*0.360</t>
  </si>
  <si>
    <t>  LL-GL-54  </t>
  </si>
  <si>
    <t>连廊钢梁-54</t>
  </si>
  <si>
    <t>5.415*0.175*0.350</t>
  </si>
  <si>
    <t>  LL-GL-55  </t>
  </si>
  <si>
    <t>连廊钢梁-55</t>
  </si>
  <si>
    <t>  LL-GL-56  </t>
  </si>
  <si>
    <t>连廊钢梁-56</t>
  </si>
  <si>
    <t>HN600*200*11*17</t>
  </si>
  <si>
    <t>13.589*0.305*0.853</t>
  </si>
  <si>
    <t>  LL-GL-57  </t>
  </si>
  <si>
    <t>连廊钢梁-57</t>
  </si>
  <si>
    <t>  LL-GL-58  </t>
  </si>
  <si>
    <t>连廊钢梁-58</t>
  </si>
  <si>
    <t>1.828*0.305*0.450</t>
  </si>
  <si>
    <t>  LL-GL-59  </t>
  </si>
  <si>
    <t>连廊钢梁-59</t>
  </si>
  <si>
    <t>  LL-GL-60  </t>
  </si>
  <si>
    <t>连廊钢梁-60</t>
  </si>
  <si>
    <t>4.828*0.200*0.450</t>
  </si>
  <si>
    <t>  LL-GL-61  </t>
  </si>
  <si>
    <t>连廊钢梁-61</t>
  </si>
  <si>
    <t>4.828*0.305*0.450</t>
  </si>
  <si>
    <t>  LL-GL-62  </t>
  </si>
  <si>
    <t>连廊钢梁-62</t>
  </si>
  <si>
    <t>5.670*0.200*0.450</t>
  </si>
  <si>
    <t>  LL-GL-63  </t>
  </si>
  <si>
    <t>连廊钢梁-63</t>
  </si>
  <si>
    <t>7.270*0.200*0.450</t>
  </si>
  <si>
    <t>  LL-GL-64  </t>
  </si>
  <si>
    <t>连廊钢梁-64</t>
  </si>
  <si>
    <t>7.170*0.200*0.450</t>
  </si>
  <si>
    <t>  LL-GL-65  </t>
  </si>
  <si>
    <t>连廊钢梁-65</t>
  </si>
  <si>
    <t>1.785*0.200*0.450</t>
  </si>
  <si>
    <t>  LL-GL-66  </t>
  </si>
  <si>
    <t>连廊钢梁-66</t>
  </si>
  <si>
    <t>6.76*0.200*0.450</t>
  </si>
  <si>
    <t>  LL-GL-67  </t>
  </si>
  <si>
    <t>连廊钢梁-67</t>
  </si>
  <si>
    <t>  LL-GL-68  </t>
  </si>
  <si>
    <t>连廊钢梁-68</t>
  </si>
  <si>
    <t>I16</t>
  </si>
  <si>
    <t>1.795*0.088*0.16</t>
  </si>
  <si>
    <t>  LL-GL-69  </t>
  </si>
  <si>
    <t>连廊钢梁-69</t>
  </si>
  <si>
    <t>1.795*0.15*0.17</t>
  </si>
  <si>
    <t>  LL-GL-70  </t>
  </si>
  <si>
    <t>连廊钢梁-70</t>
  </si>
  <si>
    <t>0.744*0.088*0.16</t>
  </si>
  <si>
    <t>  LL-GL-71  </t>
  </si>
  <si>
    <t>连廊钢梁-71</t>
  </si>
  <si>
    <t>1.986*0.088*0.16</t>
  </si>
  <si>
    <t>  LL-GL-72  </t>
  </si>
  <si>
    <t>连廊钢梁-72</t>
  </si>
  <si>
    <t>2.439*0.088*0.16</t>
  </si>
  <si>
    <t>  LL-GL-73  </t>
  </si>
  <si>
    <t>连廊钢梁-73</t>
  </si>
  <si>
    <t>1.171*0.15*0.17</t>
  </si>
  <si>
    <t>  LL-GL-74  </t>
  </si>
  <si>
    <t>连廊钢梁-74</t>
  </si>
  <si>
    <t>1.644*0.088*0.16</t>
  </si>
  <si>
    <t>  LL-GL-75  </t>
  </si>
  <si>
    <t>连廊钢梁-75</t>
  </si>
  <si>
    <t>0.426*0.088*0.16</t>
  </si>
  <si>
    <t>  LL-GL-76  </t>
  </si>
  <si>
    <t>连廊钢梁-76</t>
  </si>
  <si>
    <t>0.55*0.088*0.16</t>
  </si>
  <si>
    <t>  LL-GL-77  </t>
  </si>
  <si>
    <t>连廊钢梁-77</t>
  </si>
  <si>
    <t>2.439*0.015*0.17</t>
  </si>
  <si>
    <t>  LL-GZ-1  </t>
  </si>
  <si>
    <t>连廊钢柱-1</t>
  </si>
  <si>
    <t>HW200*200*8*12</t>
  </si>
  <si>
    <t>2.57*0.29*2.753</t>
  </si>
  <si>
    <t>  LL-GZ-2  </t>
  </si>
  <si>
    <t>连廊钢柱-2</t>
  </si>
  <si>
    <t>2.57*
0.29*
2.753</t>
  </si>
  <si>
    <t>  LL-GZ-3  </t>
  </si>
  <si>
    <t>连廊钢柱-3</t>
  </si>
  <si>
    <t>2.57*
0.38*
2.753</t>
  </si>
  <si>
    <t>  LL-GZ-4  </t>
  </si>
  <si>
    <t>连廊钢柱-4</t>
  </si>
  <si>
    <t>2.57*0.556*2.753</t>
  </si>
  <si>
    <t>  LL-GZ-5  </t>
  </si>
  <si>
    <t>连廊钢柱-5</t>
  </si>
  <si>
    <t>  LL-GZ-6  </t>
  </si>
  <si>
    <t>连廊钢柱-6</t>
  </si>
  <si>
    <t>HW250*250*9*14</t>
  </si>
  <si>
    <t>4.62*0.34*4.803</t>
  </si>
  <si>
    <t>  LL-GZ-7  </t>
  </si>
  <si>
    <t>连廊钢柱-7</t>
  </si>
  <si>
    <t>  LL-GZ-8  </t>
  </si>
  <si>
    <t>连廊钢柱-8</t>
  </si>
  <si>
    <t>4.62*0.598*4.803</t>
  </si>
  <si>
    <t>  LL-GZ-9  </t>
  </si>
  <si>
    <t>连廊钢柱-9</t>
  </si>
  <si>
    <t>  LL-GZ-10  </t>
  </si>
  <si>
    <t>连廊钢柱-10</t>
  </si>
  <si>
    <t>4.62*0.43*4.803</t>
  </si>
  <si>
    <t>  LL-LG-1  </t>
  </si>
  <si>
    <t>连廊栏杆-1</t>
  </si>
  <si>
    <t>PIP50*3</t>
  </si>
  <si>
    <t>6*1.1*0.05</t>
  </si>
  <si>
    <t>  LL-LT-1  </t>
  </si>
  <si>
    <t>连廊拉条-1</t>
  </si>
  <si>
    <t>D12</t>
  </si>
  <si>
    <t>1.532*0.012*0.012</t>
  </si>
  <si>
    <t>  LL-LT-2  </t>
  </si>
  <si>
    <t>连廊拉条-2</t>
  </si>
  <si>
    <t>1.475*0.012*0.012</t>
  </si>
  <si>
    <t>  LL-LT-3  </t>
  </si>
  <si>
    <t>连廊拉条-3</t>
  </si>
  <si>
    <t>0.465*0.012*0.012</t>
  </si>
  <si>
    <t>  LL-LT-4  </t>
  </si>
  <si>
    <t>连廊拉条-4</t>
  </si>
  <si>
    <t>1.463*0.012*0.012</t>
  </si>
  <si>
    <t>  LL-LT-5  </t>
  </si>
  <si>
    <t>连廊拉条-5</t>
  </si>
  <si>
    <t>1.259*0.012*0.012</t>
  </si>
  <si>
    <t>  LL-LT-6  </t>
  </si>
  <si>
    <t>连廊拉条-6</t>
  </si>
  <si>
    <t>1.180*0.012*0.012</t>
  </si>
  <si>
    <t>  LL-LT-7  </t>
  </si>
  <si>
    <t>连廊拉条-7</t>
  </si>
  <si>
    <t>1.283*0.012*0.012</t>
  </si>
  <si>
    <t>  LL-LT-8  </t>
  </si>
  <si>
    <t>连廊拉条-8</t>
  </si>
  <si>
    <t>1.265*0.012*0.012</t>
  </si>
  <si>
    <t>  LL-SC-1  </t>
  </si>
  <si>
    <t>连廊水平支撑-1</t>
  </si>
  <si>
    <t>PD120*5</t>
  </si>
  <si>
    <t>6.334*0.015*0.648</t>
  </si>
  <si>
    <t>3.051*0.015*0.015</t>
  </si>
  <si>
    <t>  LL-SC-2  </t>
  </si>
  <si>
    <t>连廊水平支撑-2</t>
  </si>
  <si>
    <t>7.583*0.15*0.706</t>
  </si>
  <si>
    <t>2.646*0.15*0.15</t>
  </si>
  <si>
    <t>  LL-SC-3  </t>
  </si>
  <si>
    <t>连廊水平支撑-3</t>
  </si>
  <si>
    <t>7.226*0.15*0.681</t>
  </si>
  <si>
    <t>3.481*0.15*0.15</t>
  </si>
  <si>
    <t>  LL-XG-1  </t>
  </si>
  <si>
    <t>连廊系杆-1</t>
  </si>
  <si>
    <t>3.78*0.16*0.16</t>
  </si>
  <si>
    <t>  LL-XG-2  </t>
  </si>
  <si>
    <t>连廊系杆-2</t>
  </si>
  <si>
    <t>3.73*0.16*0.16</t>
  </si>
  <si>
    <t>  LL-XLT-1  </t>
  </si>
  <si>
    <t>连廊斜拉条-1</t>
  </si>
  <si>
    <t>2.392*0.012*0.012</t>
  </si>
  <si>
    <t>  LL-XLT-2  </t>
  </si>
  <si>
    <t>连廊斜拉条-2</t>
  </si>
  <si>
    <t>2.309*0.012*0.012</t>
  </si>
  <si>
    <t>  LL-XLT-3  </t>
  </si>
  <si>
    <t>连廊斜拉条-3</t>
  </si>
  <si>
    <t>2.409*0.012*0.012</t>
  </si>
  <si>
    <t>  LL-XLT-4  </t>
  </si>
  <si>
    <t>连廊斜拉条-4</t>
  </si>
  <si>
    <t>2.404*0.012*0.012</t>
  </si>
  <si>
    <t>  LL-XLT-5  </t>
  </si>
  <si>
    <t>连廊斜拉条-5</t>
  </si>
  <si>
    <t>2.407*0.012*0.012</t>
  </si>
  <si>
    <t>  LL-XLT-6  </t>
  </si>
  <si>
    <t>连廊斜拉条-6</t>
  </si>
  <si>
    <t>2.690*0.012*0.012</t>
  </si>
  <si>
    <t>  LL-XLT-7  </t>
  </si>
  <si>
    <t>连廊斜拉条-7</t>
  </si>
  <si>
    <t>2.617*0.012*0.012</t>
  </si>
  <si>
    <t>  LL-XLT-8  </t>
  </si>
  <si>
    <t>连廊斜拉条-8</t>
  </si>
  <si>
    <t>2.606*0.012*0.012</t>
  </si>
  <si>
    <t>  LL-XLT-9  </t>
  </si>
  <si>
    <t>连廊斜拉条-9</t>
  </si>
  <si>
    <t>2.326*0.012*0.012</t>
  </si>
  <si>
    <t>  LL-XLT-10  </t>
  </si>
  <si>
    <t>连廊斜拉条-10</t>
  </si>
  <si>
    <t>2.629*0.012*0.012</t>
  </si>
  <si>
    <t>  LL-XLT-11  </t>
  </si>
  <si>
    <t>连廊斜拉条-11</t>
  </si>
  <si>
    <t>2.627*0.012*0.012</t>
  </si>
  <si>
    <t>  LL-XLT-12  </t>
  </si>
  <si>
    <t>连廊斜拉条-12</t>
  </si>
  <si>
    <t>2.235*0.012*0.012</t>
  </si>
  <si>
    <t>  LL-XLT-13  </t>
  </si>
  <si>
    <t>连廊斜拉条-13</t>
  </si>
  <si>
    <t>2.194*0.012*0.012</t>
  </si>
  <si>
    <t>  LL-XLT-14  </t>
  </si>
  <si>
    <t>连廊斜拉条-14</t>
  </si>
  <si>
    <t>2.247*0.012*0.012</t>
  </si>
  <si>
    <t>  LL-XLT-15  </t>
  </si>
  <si>
    <t>连廊斜拉条-15</t>
  </si>
  <si>
    <t>2.238*0.012*0.012</t>
  </si>
  <si>
    <t>  LL-ZC-1  </t>
  </si>
  <si>
    <t>连廊支撑-1</t>
  </si>
  <si>
    <t>PD95*3</t>
  </si>
  <si>
    <t>4.114*0.15*0.7</t>
  </si>
  <si>
    <t>1.915*0.15*0.15</t>
  </si>
  <si>
    <t>  LL-ZC-2  </t>
  </si>
  <si>
    <t>连廊支撑-2</t>
  </si>
  <si>
    <t>5.156*0.15*0.577</t>
  </si>
  <si>
    <t>2.5*0.15*0.15</t>
  </si>
  <si>
    <t>  LL-ZC-3  </t>
  </si>
  <si>
    <t>连廊支撑-3</t>
  </si>
  <si>
    <t>PD180*5</t>
  </si>
  <si>
    <t>7.321*0.2*0.846</t>
  </si>
  <si>
    <t>3.448*0.2*0.2</t>
  </si>
  <si>
    <t>  LL-ZC-4  </t>
  </si>
  <si>
    <t>连廊支撑-4</t>
  </si>
  <si>
    <t>7.275*0.2*0.858</t>
  </si>
  <si>
    <t>3.419*0.2*0.2</t>
  </si>
  <si>
    <t>  LL-ZC-5  </t>
  </si>
  <si>
    <t>连廊支撑-5</t>
  </si>
  <si>
    <t>8.573*0.2*0.699</t>
  </si>
  <si>
    <t>4.149*0.2*0.2</t>
  </si>
  <si>
    <t>  LL-ZC-6  </t>
  </si>
  <si>
    <t>连廊支撑-6</t>
  </si>
  <si>
    <t>7.928*0.2*0.817</t>
  </si>
  <si>
    <t>3.766*0.2*0.2</t>
  </si>
  <si>
    <t>  LL-ZC-7  </t>
  </si>
  <si>
    <t>连廊支撑-7</t>
  </si>
  <si>
    <t>7.99*0.2*0.807</t>
  </si>
  <si>
    <t>3.802*0.2*0.2</t>
  </si>
  <si>
    <t>  LL-ZC-8  </t>
  </si>
  <si>
    <t>连廊支撑-8</t>
  </si>
  <si>
    <t>7.99*0.2*0.826</t>
  </si>
  <si>
    <t>3.792*0.2*0.2</t>
  </si>
  <si>
    <t>  LL-ZC-9  </t>
  </si>
  <si>
    <t>连廊支撑-9</t>
  </si>
  <si>
    <t>8.091*0.2*0.792</t>
  </si>
  <si>
    <t>3.96*0.2.0.2</t>
  </si>
  <si>
    <t>  LL-ZC-10  </t>
  </si>
  <si>
    <t>连廊支撑-10</t>
  </si>
  <si>
    <t>6.419*0.2*0.779</t>
  </si>
  <si>
    <t>3.032*0.2*0.2</t>
  </si>
  <si>
    <t>  LL-ZC-11  </t>
  </si>
  <si>
    <t>连廊支撑-11</t>
  </si>
  <si>
    <t>6.589*0.2*0.739</t>
  </si>
  <si>
    <t>3.141*0.2*0.2</t>
  </si>
  <si>
    <t>  LL-ZC-12  </t>
  </si>
  <si>
    <t>连廊支撑-12</t>
  </si>
  <si>
    <t>6.851*0.2*0.71</t>
  </si>
  <si>
    <t>3.283*0.2*0.2</t>
  </si>
  <si>
    <t>  LL-ZJ-1  </t>
  </si>
  <si>
    <t>连廊支架-1</t>
  </si>
  <si>
    <t>HW400*400*13*21</t>
  </si>
  <si>
    <t>6.868*0.79*0.73</t>
  </si>
  <si>
    <t>  LL-ZJ-2  </t>
  </si>
  <si>
    <t>连廊支架-2</t>
  </si>
  <si>
    <t>6.868*0.79*0.848</t>
  </si>
  <si>
    <t>  LL-ZJ-3  </t>
  </si>
  <si>
    <t>连廊支架-3</t>
  </si>
  <si>
    <t>10.587*0.79*0.835</t>
  </si>
  <si>
    <t>  LL-ZJ-4  </t>
  </si>
  <si>
    <t>连廊支架-4</t>
  </si>
  <si>
    <t>  LL-ZJ-7  </t>
  </si>
  <si>
    <t>连廊支架-7</t>
  </si>
  <si>
    <t>8.587*0.44*0.846</t>
  </si>
  <si>
    <t>  LL-ZJ-8  </t>
  </si>
  <si>
    <t>连廊支架-8</t>
  </si>
  <si>
    <t>  LL-ZJ-9  </t>
  </si>
  <si>
    <t>连廊支架-9</t>
  </si>
  <si>
    <t>  LL-ZJ-10  </t>
  </si>
  <si>
    <t>连廊支架-10</t>
  </si>
  <si>
    <t>  LL-ZJ-11  </t>
  </si>
  <si>
    <t>连廊支架-11</t>
  </si>
  <si>
    <t>  LL-ZJ-12  </t>
  </si>
  <si>
    <t>连廊支架-12</t>
  </si>
  <si>
    <t>8.587*0.44*0.848</t>
  </si>
  <si>
    <t>  LL-ZJ-13  </t>
  </si>
  <si>
    <t>连廊支架-13</t>
  </si>
  <si>
    <t>  LL-ZJ-14  </t>
  </si>
  <si>
    <t>连廊支架-14</t>
  </si>
  <si>
    <t>  LL-ZJ-15  </t>
  </si>
  <si>
    <t>连廊支架-15</t>
  </si>
  <si>
    <t>HW350*350*12*19</t>
  </si>
  <si>
    <t>9*0.737*0.709</t>
  </si>
  <si>
    <t>  LL-ZJ-16  </t>
  </si>
  <si>
    <t>连廊支架-16</t>
  </si>
  <si>
    <t>  LL-ZJ-17  </t>
  </si>
  <si>
    <t>连廊支架-17</t>
  </si>
  <si>
    <t>7.281*0.737*0.709</t>
  </si>
  <si>
    <t>  LL-ZJ-18  </t>
  </si>
  <si>
    <t>连廊支架-18</t>
  </si>
  <si>
    <t>出口厄瓜多尔浮选厂房物资清单</t>
  </si>
  <si>
    <t>600踏步-1</t>
  </si>
  <si>
    <t>600踏步</t>
  </si>
  <si>
    <t xml:space="preserve">PL4.5*600                      </t>
  </si>
  <si>
    <t>0.6*0.23*0.11</t>
  </si>
  <si>
    <t>800踏步-1</t>
  </si>
  <si>
    <t>800踏步</t>
  </si>
  <si>
    <t xml:space="preserve">PL4.5*800                      </t>
  </si>
  <si>
    <t>0.8*0.23*0.11</t>
  </si>
  <si>
    <t>1000踏步-1</t>
  </si>
  <si>
    <t>1000踏步</t>
  </si>
  <si>
    <t xml:space="preserve">PL4.5*1000                     </t>
  </si>
  <si>
    <t>1.0*0.23*0.13</t>
  </si>
  <si>
    <t xml:space="preserve">    B-1                     </t>
  </si>
  <si>
    <t>板-1</t>
  </si>
  <si>
    <t xml:space="preserve">PL8*60                         </t>
  </si>
  <si>
    <t>0.06*0.06*0.008</t>
  </si>
  <si>
    <t xml:space="preserve">    CC-1                    </t>
  </si>
  <si>
    <t>竖支撑-1</t>
  </si>
  <si>
    <t xml:space="preserve">L75*6                          </t>
  </si>
  <si>
    <t>0.85*0.16*0.15</t>
  </si>
  <si>
    <t xml:space="preserve">    CC-2                    </t>
  </si>
  <si>
    <t>竖支撑-2</t>
  </si>
  <si>
    <t xml:space="preserve">    CC-3                    </t>
  </si>
  <si>
    <t>竖支撑-3</t>
  </si>
  <si>
    <t xml:space="preserve">    CC-4                    </t>
  </si>
  <si>
    <t>竖支撑-4</t>
  </si>
  <si>
    <t xml:space="preserve">    CC-5                    </t>
  </si>
  <si>
    <t>竖支撑-5</t>
  </si>
  <si>
    <t xml:space="preserve">    CG-1                    </t>
  </si>
  <si>
    <t>撑杆-1</t>
  </si>
  <si>
    <t xml:space="preserve">PIP32*2.5                      </t>
  </si>
  <si>
    <t>1.2*0.035*0.035</t>
  </si>
  <si>
    <t xml:space="preserve">    DB-1                    </t>
  </si>
  <si>
    <t>垫板-1</t>
  </si>
  <si>
    <t xml:space="preserve">PL28*250                       </t>
  </si>
  <si>
    <t>0.38*0.25*0.03</t>
  </si>
  <si>
    <t xml:space="preserve">    DB-2                    </t>
  </si>
  <si>
    <t>垫板-2</t>
  </si>
  <si>
    <t xml:space="preserve">PL40*150                       </t>
  </si>
  <si>
    <t xml:space="preserve">    DGD-1                   </t>
  </si>
  <si>
    <t>单轨吊-1</t>
  </si>
  <si>
    <t xml:space="preserve">I45A                           </t>
  </si>
  <si>
    <t>9.42*0.22*0.6</t>
  </si>
  <si>
    <t xml:space="preserve">    DP-1                    </t>
  </si>
  <si>
    <t>垫片-1</t>
  </si>
  <si>
    <t xml:space="preserve">PL20*80                        </t>
  </si>
  <si>
    <t>0.08*0.08*0.02</t>
  </si>
  <si>
    <t xml:space="preserve">    DP-2                    </t>
  </si>
  <si>
    <t>垫片-2</t>
  </si>
  <si>
    <t xml:space="preserve">PL22*75                        </t>
  </si>
  <si>
    <t>0.08*0.08*0.022</t>
  </si>
  <si>
    <t xml:space="preserve">    DP-3                    </t>
  </si>
  <si>
    <t>垫片-3</t>
  </si>
  <si>
    <t xml:space="preserve">PL16*70                        </t>
  </si>
  <si>
    <t>0.07*0.07*0.016</t>
  </si>
  <si>
    <t xml:space="preserve">    DP-4                    </t>
  </si>
  <si>
    <t>垫片-4</t>
  </si>
  <si>
    <t xml:space="preserve">PL28*70                        </t>
  </si>
  <si>
    <t>0.07*0.07*0.028</t>
  </si>
  <si>
    <t xml:space="preserve">    DP-5                    </t>
  </si>
  <si>
    <t>垫片-5</t>
  </si>
  <si>
    <t xml:space="preserve">PL20*100                       </t>
  </si>
  <si>
    <t>0.1*0.1*0.02</t>
  </si>
  <si>
    <t xml:space="preserve">    DP-6                    </t>
  </si>
  <si>
    <t>垫片-6</t>
  </si>
  <si>
    <t xml:space="preserve">PL18*70                        </t>
  </si>
  <si>
    <t>0.07*0.07*0.018</t>
  </si>
  <si>
    <t xml:space="preserve">    DP-7                    </t>
  </si>
  <si>
    <t>垫片-7</t>
  </si>
  <si>
    <t xml:space="preserve">    DWJG-1                  </t>
  </si>
  <si>
    <t>打瓦角钢-1</t>
  </si>
  <si>
    <t xml:space="preserve">L50*5                          </t>
  </si>
  <si>
    <t>0.05*0.05*6</t>
  </si>
  <si>
    <t xml:space="preserve">    DWJG-2                  </t>
  </si>
  <si>
    <t>打瓦角钢-2</t>
  </si>
  <si>
    <t xml:space="preserve">    GT-1                    </t>
  </si>
  <si>
    <t xml:space="preserve">C18A                           </t>
  </si>
  <si>
    <t>6.6*0.9*0.18</t>
  </si>
  <si>
    <t xml:space="preserve">    GT-2                    </t>
  </si>
  <si>
    <t xml:space="preserve">HM294*200*8*12                 </t>
  </si>
  <si>
    <t>8.3*1.1*0.3</t>
  </si>
  <si>
    <t xml:space="preserve">    GT-3                    </t>
  </si>
  <si>
    <t>8.1*1.1*0.3</t>
  </si>
  <si>
    <t xml:space="preserve">    HW-1                    </t>
  </si>
  <si>
    <t>花纹板-1</t>
  </si>
  <si>
    <t xml:space="preserve">PL10*1400                      </t>
  </si>
  <si>
    <t>3.84*1.4*0.1</t>
  </si>
  <si>
    <t xml:space="preserve">    HW-2                    </t>
  </si>
  <si>
    <t>花纹板-2</t>
  </si>
  <si>
    <t xml:space="preserve">    HW-3                    </t>
  </si>
  <si>
    <t>花纹板-3</t>
  </si>
  <si>
    <t xml:space="preserve">PL10*2430                      </t>
  </si>
  <si>
    <t>3.84*2.43*0.01</t>
  </si>
  <si>
    <t xml:space="preserve">    HW-4                    </t>
  </si>
  <si>
    <t>花纹板-4</t>
  </si>
  <si>
    <t xml:space="preserve">PL10*1785                      </t>
  </si>
  <si>
    <t>3.2*1.8*0.01</t>
  </si>
  <si>
    <t xml:space="preserve">    HW-5                    </t>
  </si>
  <si>
    <t>花纹板-5</t>
  </si>
  <si>
    <t xml:space="preserve">PL10*1035                      </t>
  </si>
  <si>
    <t>2.16*1.04*0.1</t>
  </si>
  <si>
    <t xml:space="preserve">    HW-6                    </t>
  </si>
  <si>
    <t>花纹板-6</t>
  </si>
  <si>
    <t xml:space="preserve">    HW-7                    </t>
  </si>
  <si>
    <t>花纹板-7</t>
  </si>
  <si>
    <t xml:space="preserve">PL10*915                       </t>
  </si>
  <si>
    <t>2.16*0.92*0.1</t>
  </si>
  <si>
    <t xml:space="preserve">    HW-8                    </t>
  </si>
  <si>
    <t>花纹板-8</t>
  </si>
  <si>
    <t xml:space="preserve">    HW-9                    </t>
  </si>
  <si>
    <t>花纹板-9</t>
  </si>
  <si>
    <t xml:space="preserve">    HW-10                   </t>
  </si>
  <si>
    <t>花纹板-10</t>
  </si>
  <si>
    <t xml:space="preserve">    HW-11                   </t>
  </si>
  <si>
    <t>花纹板-11</t>
  </si>
  <si>
    <t xml:space="preserve">PL10*990                       </t>
  </si>
  <si>
    <t>2.16*0.99*0.1</t>
  </si>
  <si>
    <t xml:space="preserve">    HW-12                   </t>
  </si>
  <si>
    <t>花纹板-12</t>
  </si>
  <si>
    <t xml:space="preserve">    HW-13                   </t>
  </si>
  <si>
    <t>花纹板-13</t>
  </si>
  <si>
    <t>1.92*1.04*0.1</t>
  </si>
  <si>
    <t xml:space="preserve">    HW-14                   </t>
  </si>
  <si>
    <t>花纹板-14</t>
  </si>
  <si>
    <t xml:space="preserve">    HW-15                   </t>
  </si>
  <si>
    <t>花纹板-15</t>
  </si>
  <si>
    <t xml:space="preserve">    HW-16                   </t>
  </si>
  <si>
    <t>花纹板-16</t>
  </si>
  <si>
    <t>1.92*0.92*0.1</t>
  </si>
  <si>
    <t xml:space="preserve">    HW-17                   </t>
  </si>
  <si>
    <t>花纹板-17</t>
  </si>
  <si>
    <t xml:space="preserve">    HW-18                   </t>
  </si>
  <si>
    <t>花纹板-18</t>
  </si>
  <si>
    <t xml:space="preserve">    HW-19                   </t>
  </si>
  <si>
    <t>花纹板-19</t>
  </si>
  <si>
    <t>1.32*1.04*0.1</t>
  </si>
  <si>
    <t xml:space="preserve">    HW-20                   </t>
  </si>
  <si>
    <t>花纹板-20</t>
  </si>
  <si>
    <t xml:space="preserve">    HW-21                   </t>
  </si>
  <si>
    <t>花纹板-21</t>
  </si>
  <si>
    <t>1.32*0.92*0.1</t>
  </si>
  <si>
    <t xml:space="preserve">    HW-22                   </t>
  </si>
  <si>
    <t>花纹板-22</t>
  </si>
  <si>
    <t>1.32*0.99*0.1</t>
  </si>
  <si>
    <t xml:space="preserve">    HW-23                   </t>
  </si>
  <si>
    <t>花纹板-23</t>
  </si>
  <si>
    <t>1.29*1.04*0.1</t>
  </si>
  <si>
    <t xml:space="preserve">    HW-24                   </t>
  </si>
  <si>
    <t>花纹板-24</t>
  </si>
  <si>
    <t xml:space="preserve">    HW-25                   </t>
  </si>
  <si>
    <t>花纹板-25</t>
  </si>
  <si>
    <t>1.29*0.92*0.1</t>
  </si>
  <si>
    <t xml:space="preserve">    HW-26                   </t>
  </si>
  <si>
    <t>花纹板-26</t>
  </si>
  <si>
    <t>1.29*0.99*0.1</t>
  </si>
  <si>
    <t xml:space="preserve">    HW-27                   </t>
  </si>
  <si>
    <t>花纹板-27</t>
  </si>
  <si>
    <t>1.8*1.04*0.1</t>
  </si>
  <si>
    <t xml:space="preserve">    HW-28                   </t>
  </si>
  <si>
    <t>花纹板-28</t>
  </si>
  <si>
    <t xml:space="preserve">    HW-29                   </t>
  </si>
  <si>
    <t>花纹板-29</t>
  </si>
  <si>
    <t>1.8*0.92*0.1</t>
  </si>
  <si>
    <t xml:space="preserve">    HW-30                   </t>
  </si>
  <si>
    <t>花纹板-30</t>
  </si>
  <si>
    <t xml:space="preserve">    HW-31                   </t>
  </si>
  <si>
    <t>花纹板-31</t>
  </si>
  <si>
    <t xml:space="preserve">PL10*725                       </t>
  </si>
  <si>
    <t>1.8*0.73*0.1</t>
  </si>
  <si>
    <t xml:space="preserve">    HW-32                   </t>
  </si>
  <si>
    <t>花纹板-32</t>
  </si>
  <si>
    <t xml:space="preserve">    HW-33                   </t>
  </si>
  <si>
    <t>花纹板-33</t>
  </si>
  <si>
    <t xml:space="preserve">PL10*1695                      </t>
  </si>
  <si>
    <t>3.1*1.7*0.01</t>
  </si>
  <si>
    <t xml:space="preserve">    HW-34                   </t>
  </si>
  <si>
    <t>花纹板-34</t>
  </si>
  <si>
    <t xml:space="preserve">PL10*2010                      </t>
  </si>
  <si>
    <t>3.3*2.01*0.01</t>
  </si>
  <si>
    <t xml:space="preserve">    HW-35                   </t>
  </si>
  <si>
    <t>花纹板-35</t>
  </si>
  <si>
    <t xml:space="preserve">PL8*1355                       </t>
  </si>
  <si>
    <t>3.9*1.36*0.1</t>
  </si>
  <si>
    <t xml:space="preserve">    HW-36                   </t>
  </si>
  <si>
    <t>花纹板-36</t>
  </si>
  <si>
    <t xml:space="preserve">    HW-37                   </t>
  </si>
  <si>
    <t>花纹板-37</t>
  </si>
  <si>
    <t xml:space="preserve">PL8*1170                       </t>
  </si>
  <si>
    <t>3.9*1.17*0.1</t>
  </si>
  <si>
    <t xml:space="preserve">    HW-38                   </t>
  </si>
  <si>
    <t>花纹板-38</t>
  </si>
  <si>
    <t xml:space="preserve">    HW-39                   </t>
  </si>
  <si>
    <t>花纹板-39</t>
  </si>
  <si>
    <t xml:space="preserve">    HW-40                   </t>
  </si>
  <si>
    <t>花纹板-40</t>
  </si>
  <si>
    <t xml:space="preserve">PL8*920                        </t>
  </si>
  <si>
    <t>3.9*0.92*0.1</t>
  </si>
  <si>
    <t xml:space="preserve">    HW-41                   </t>
  </si>
  <si>
    <t>花纹板-41</t>
  </si>
  <si>
    <t xml:space="preserve">    HW-42                   </t>
  </si>
  <si>
    <t>花纹板-42</t>
  </si>
  <si>
    <t xml:space="preserve">PL8*1340                       </t>
  </si>
  <si>
    <t>3.9*1.34*0.1</t>
  </si>
  <si>
    <t xml:space="preserve">    HW-43                   </t>
  </si>
  <si>
    <t>花纹板-43</t>
  </si>
  <si>
    <t xml:space="preserve">PL8*1360                       </t>
  </si>
  <si>
    <t xml:space="preserve">    HW-44                   </t>
  </si>
  <si>
    <t>花纹板-44</t>
  </si>
  <si>
    <t xml:space="preserve">PL8*1240                       </t>
  </si>
  <si>
    <t>3.9*1.24*0.1</t>
  </si>
  <si>
    <t xml:space="preserve">    HW-45                   </t>
  </si>
  <si>
    <t>花纹板-45</t>
  </si>
  <si>
    <t xml:space="preserve">    HW-46                   </t>
  </si>
  <si>
    <t>花纹板-46</t>
  </si>
  <si>
    <t xml:space="preserve">PL8*1190                       </t>
  </si>
  <si>
    <t>3.9*1.19*0.1</t>
  </si>
  <si>
    <t xml:space="preserve">    HW-47                   </t>
  </si>
  <si>
    <t>花纹板-47</t>
  </si>
  <si>
    <t xml:space="preserve">PL8*1795                       </t>
  </si>
  <si>
    <t>7*1.8*0.1</t>
  </si>
  <si>
    <t xml:space="preserve">    HW-48                   </t>
  </si>
  <si>
    <t>花纹板-48</t>
  </si>
  <si>
    <t xml:space="preserve">    HW-49                   </t>
  </si>
  <si>
    <t>花纹板-49</t>
  </si>
  <si>
    <t xml:space="preserve">    HW-50                   </t>
  </si>
  <si>
    <t>花纹板-50</t>
  </si>
  <si>
    <t xml:space="preserve">PL6*540                        </t>
  </si>
  <si>
    <t>3.09*0.54*0.1</t>
  </si>
  <si>
    <t xml:space="preserve">    HW-51                   </t>
  </si>
  <si>
    <t>花纹板-51</t>
  </si>
  <si>
    <t xml:space="preserve">    HW-52                   </t>
  </si>
  <si>
    <t>花纹板-52</t>
  </si>
  <si>
    <t>3.19*0.54*0.1</t>
  </si>
  <si>
    <t xml:space="preserve">    HW-53                   </t>
  </si>
  <si>
    <t>花纹板-53</t>
  </si>
  <si>
    <t xml:space="preserve">    HW-54                   </t>
  </si>
  <si>
    <t>花纹板-54</t>
  </si>
  <si>
    <t>3.24*0.54*0.1</t>
  </si>
  <si>
    <t xml:space="preserve">    HW-55                   </t>
  </si>
  <si>
    <t>花纹板-55</t>
  </si>
  <si>
    <t xml:space="preserve">    HW-56                   </t>
  </si>
  <si>
    <t>花纹板-56</t>
  </si>
  <si>
    <t>2.4*0.54*0.1</t>
  </si>
  <si>
    <t xml:space="preserve">    HW-57                   </t>
  </si>
  <si>
    <t>花纹板-57</t>
  </si>
  <si>
    <t xml:space="preserve">    HW-58                   </t>
  </si>
  <si>
    <t>花纹板-58</t>
  </si>
  <si>
    <t>2.34*0.54*0.1</t>
  </si>
  <si>
    <t xml:space="preserve">    HW-59                   </t>
  </si>
  <si>
    <t>花纹板-59</t>
  </si>
  <si>
    <t xml:space="preserve">    HW-60                   </t>
  </si>
  <si>
    <t>花纹板-60</t>
  </si>
  <si>
    <t xml:space="preserve">PL6*1380                       </t>
  </si>
  <si>
    <t>2.53*1.38*0.1</t>
  </si>
  <si>
    <t xml:space="preserve">    HW-61                   </t>
  </si>
  <si>
    <t>花纹板-61</t>
  </si>
  <si>
    <t xml:space="preserve">    HW-62                   </t>
  </si>
  <si>
    <t>花纹板-62</t>
  </si>
  <si>
    <t>2.73*1.38*0.1</t>
  </si>
  <si>
    <t xml:space="preserve">    HW-63                   </t>
  </si>
  <si>
    <t>花纹板-63</t>
  </si>
  <si>
    <t xml:space="preserve">    HW-64                   </t>
  </si>
  <si>
    <t>花纹板-64</t>
  </si>
  <si>
    <t xml:space="preserve">PL6*1230                       </t>
  </si>
  <si>
    <t>1.27*1.23*0.1</t>
  </si>
  <si>
    <t xml:space="preserve">    HW-65                   </t>
  </si>
  <si>
    <t>花纹板-65</t>
  </si>
  <si>
    <t xml:space="preserve">PL8*630                        </t>
  </si>
  <si>
    <t>7.68*0.63*0.01</t>
  </si>
  <si>
    <t xml:space="preserve">    JB-1                    </t>
  </si>
  <si>
    <t>夹板-1</t>
  </si>
  <si>
    <t xml:space="preserve">PL12*145                       </t>
  </si>
  <si>
    <t>0.46*0.15*0.012</t>
  </si>
  <si>
    <t xml:space="preserve">    LCC-1                   </t>
  </si>
  <si>
    <t>单轨吊斜撑-1</t>
  </si>
  <si>
    <t>2.75*0.1*0.1</t>
  </si>
  <si>
    <t xml:space="preserve">    LCC-2                   </t>
  </si>
  <si>
    <t>单轨吊斜撑-2</t>
  </si>
  <si>
    <t xml:space="preserve">    LG-1                    </t>
  </si>
  <si>
    <t>栏杆-1</t>
  </si>
  <si>
    <t xml:space="preserve">PIP50*3                        </t>
  </si>
  <si>
    <t xml:space="preserve">    LG-2                    </t>
  </si>
  <si>
    <t>栏杆-2</t>
  </si>
  <si>
    <t>6*1.05*0.05</t>
  </si>
  <si>
    <t xml:space="preserve">    LG-3                    </t>
  </si>
  <si>
    <t>栏杆-3</t>
  </si>
  <si>
    <t>6*1.2*0.05</t>
  </si>
  <si>
    <t xml:space="preserve">    LJB-1                   </t>
  </si>
  <si>
    <t>连接板-1</t>
  </si>
  <si>
    <t>0.42*0.15*0.012</t>
  </si>
  <si>
    <t xml:space="preserve">    LJB-2                   </t>
  </si>
  <si>
    <t>连接板-2</t>
  </si>
  <si>
    <t xml:space="preserve">PL12*115                       </t>
  </si>
  <si>
    <t>0.3*0.12*0.012</t>
  </si>
  <si>
    <t xml:space="preserve">    LJB-3                   </t>
  </si>
  <si>
    <t>连接板-3</t>
  </si>
  <si>
    <t>0.23*0.12*0.012</t>
  </si>
  <si>
    <t xml:space="preserve">    LJB-4                   </t>
  </si>
  <si>
    <t>连接板-4</t>
  </si>
  <si>
    <t>0.45*0.12*0.012</t>
  </si>
  <si>
    <t xml:space="preserve">    LJB-5                   </t>
  </si>
  <si>
    <t>连接板-5</t>
  </si>
  <si>
    <t>0.32*0.15*0.012</t>
  </si>
  <si>
    <t xml:space="preserve">    LJB-6                   </t>
  </si>
  <si>
    <t>连接板-6</t>
  </si>
  <si>
    <t>0.27*0.15*0.012</t>
  </si>
  <si>
    <t xml:space="preserve">    LJB-7                   </t>
  </si>
  <si>
    <t>连接板-7</t>
  </si>
  <si>
    <t>0.22*0.15*0.012</t>
  </si>
  <si>
    <t xml:space="preserve">    LT-1                    </t>
  </si>
  <si>
    <t>拉条-1</t>
  </si>
  <si>
    <t xml:space="preserve">D12                            </t>
  </si>
  <si>
    <t>2.6*0.1*0.1</t>
  </si>
  <si>
    <t xml:space="preserve">    LT-2                    </t>
  </si>
  <si>
    <t>拉条-2</t>
  </si>
  <si>
    <t>1.35*0.012*0.012</t>
  </si>
  <si>
    <t xml:space="preserve">    LT-3                    </t>
  </si>
  <si>
    <t>拉条-3</t>
  </si>
  <si>
    <t xml:space="preserve">D14                            </t>
  </si>
  <si>
    <t>1.35*0.014*0.014</t>
  </si>
  <si>
    <t xml:space="preserve">    PCC-1                   </t>
  </si>
  <si>
    <t>平台竖撑-1</t>
  </si>
  <si>
    <t xml:space="preserve">HW125*125*6.5*9                </t>
  </si>
  <si>
    <t>1.8*0.125*0.125</t>
  </si>
  <si>
    <t xml:space="preserve">    PCC-2                   </t>
  </si>
  <si>
    <t>平台竖撑-2</t>
  </si>
  <si>
    <t>2.15*0.125*0.125</t>
  </si>
  <si>
    <t xml:space="preserve">    PCC-3                   </t>
  </si>
  <si>
    <t>平台竖撑-3</t>
  </si>
  <si>
    <t>0.92*0.125*0.125</t>
  </si>
  <si>
    <t xml:space="preserve">    PCC-4                   </t>
  </si>
  <si>
    <t>平台竖撑-4</t>
  </si>
  <si>
    <t>0.85*0.125*0.125</t>
  </si>
  <si>
    <t xml:space="preserve">    PCC-5                   </t>
  </si>
  <si>
    <t>平台竖撑-5</t>
  </si>
  <si>
    <t>0.98*0.125*0.125</t>
  </si>
  <si>
    <t xml:space="preserve">    PCC-6                   </t>
  </si>
  <si>
    <t>平台竖撑-6</t>
  </si>
  <si>
    <t>0.78*0.125*0.125</t>
  </si>
  <si>
    <t xml:space="preserve">    PCC-7                   </t>
  </si>
  <si>
    <t>平台竖撑-7</t>
  </si>
  <si>
    <t xml:space="preserve">    PCC-8                   </t>
  </si>
  <si>
    <t>平台竖撑-8</t>
  </si>
  <si>
    <t>0.79*0.125*0.125</t>
  </si>
  <si>
    <t xml:space="preserve">    PCC-9                   </t>
  </si>
  <si>
    <t>平台竖撑-9</t>
  </si>
  <si>
    <t xml:space="preserve">    PCC-10                  </t>
  </si>
  <si>
    <t>平台竖撑-10</t>
  </si>
  <si>
    <t>0.99*0.125*0.125</t>
  </si>
  <si>
    <t xml:space="preserve">    PCC-11                  </t>
  </si>
  <si>
    <t>平台竖撑-11</t>
  </si>
  <si>
    <t>1.89*0.125*0.125</t>
  </si>
  <si>
    <t xml:space="preserve">    PCC-12                  </t>
  </si>
  <si>
    <t>平台竖撑-12</t>
  </si>
  <si>
    <t>2.12*0.125*0.125</t>
  </si>
  <si>
    <t xml:space="preserve">    PCC-13                  </t>
  </si>
  <si>
    <t>平台竖撑-13</t>
  </si>
  <si>
    <t>2.6*0.125*0.125</t>
  </si>
  <si>
    <t xml:space="preserve">    PCC-14</t>
  </si>
  <si>
    <t>平台竖撑-14</t>
  </si>
  <si>
    <t>1.47*0.125*0.125</t>
  </si>
  <si>
    <t xml:space="preserve">    PCC-15</t>
  </si>
  <si>
    <t>平台竖撑-15</t>
  </si>
  <si>
    <t>1.34*0.125*0.125</t>
  </si>
  <si>
    <t xml:space="preserve">    PCC-16</t>
  </si>
  <si>
    <t>平台竖撑-16</t>
  </si>
  <si>
    <t xml:space="preserve">    PCC-17</t>
  </si>
  <si>
    <t>平台竖撑-17</t>
  </si>
  <si>
    <t xml:space="preserve">    PCC-18</t>
  </si>
  <si>
    <t>平台竖撑-18</t>
  </si>
  <si>
    <t>1.25*0.125*0.125</t>
  </si>
  <si>
    <t xml:space="preserve">    PCC-19</t>
  </si>
  <si>
    <t>平台竖撑-19</t>
  </si>
  <si>
    <t>1.39*0.125*0.125</t>
  </si>
  <si>
    <t>PTL-1</t>
  </si>
  <si>
    <t>平台梁-1</t>
  </si>
  <si>
    <t xml:space="preserve">HM244*175*7*11                 </t>
  </si>
  <si>
    <t>4.39*0.28*0.29</t>
  </si>
  <si>
    <t>PTL-2</t>
  </si>
  <si>
    <t>平台梁-2</t>
  </si>
  <si>
    <t>PTL-3</t>
  </si>
  <si>
    <t>平台梁-3</t>
  </si>
  <si>
    <t>4.45*0.28*0.29</t>
  </si>
  <si>
    <t>PTL-4</t>
  </si>
  <si>
    <t>平台梁-4</t>
  </si>
  <si>
    <t>PTL-5</t>
  </si>
  <si>
    <t>平台梁-5</t>
  </si>
  <si>
    <t>5.74*0.28*0.29</t>
  </si>
  <si>
    <t>PTL-6</t>
  </si>
  <si>
    <t>平台梁-6</t>
  </si>
  <si>
    <t>PTL-7</t>
  </si>
  <si>
    <t>平台梁-7</t>
  </si>
  <si>
    <t>3.65*0.18*0.29</t>
  </si>
  <si>
    <t>PTL-8</t>
  </si>
  <si>
    <t>平台梁-8</t>
  </si>
  <si>
    <t>2.39*0.18*0.29</t>
  </si>
  <si>
    <t>PTL-9</t>
  </si>
  <si>
    <t>平台梁-9</t>
  </si>
  <si>
    <t>2.34*0.18*0.29</t>
  </si>
  <si>
    <t>PTL-10</t>
  </si>
  <si>
    <t>平台梁-10</t>
  </si>
  <si>
    <t xml:space="preserve">HM550*300*11*18                </t>
  </si>
  <si>
    <t>8.66*0.45*0.57</t>
  </si>
  <si>
    <t>PTL-11</t>
  </si>
  <si>
    <t>平台梁-11</t>
  </si>
  <si>
    <t>7.28*0.27*0.25</t>
  </si>
  <si>
    <t>PTL-12</t>
  </si>
  <si>
    <t>平台梁-12</t>
  </si>
  <si>
    <t>PTL-13</t>
  </si>
  <si>
    <t>平台梁-13</t>
  </si>
  <si>
    <t>PTL-14</t>
  </si>
  <si>
    <t>平台梁-14</t>
  </si>
  <si>
    <t>PTL-15</t>
  </si>
  <si>
    <t>平台梁-15</t>
  </si>
  <si>
    <t>PTL-16</t>
  </si>
  <si>
    <t>平台梁-16</t>
  </si>
  <si>
    <t>7.18*0.27*0.25</t>
  </si>
  <si>
    <t>PTL-17</t>
  </si>
  <si>
    <t>平台梁-17</t>
  </si>
  <si>
    <t>PTL-18</t>
  </si>
  <si>
    <t>平台梁-18</t>
  </si>
  <si>
    <t>PTL-19</t>
  </si>
  <si>
    <t>平台梁-19</t>
  </si>
  <si>
    <t>PTL-20</t>
  </si>
  <si>
    <t>平台梁-20</t>
  </si>
  <si>
    <t>PTL-21</t>
  </si>
  <si>
    <t>平台梁-21</t>
  </si>
  <si>
    <t>PTL-22</t>
  </si>
  <si>
    <t>平台梁-22</t>
  </si>
  <si>
    <t>7.28*0.22*0.25</t>
  </si>
  <si>
    <t>PTL-23</t>
  </si>
  <si>
    <t>平台梁-23</t>
  </si>
  <si>
    <t>PTL-24</t>
  </si>
  <si>
    <t>平台梁-24</t>
  </si>
  <si>
    <t>PTL-25</t>
  </si>
  <si>
    <t>平台梁-25</t>
  </si>
  <si>
    <t>PTL-26</t>
  </si>
  <si>
    <t>平台梁-26</t>
  </si>
  <si>
    <t>PTL-27</t>
  </si>
  <si>
    <t>平台梁-27</t>
  </si>
  <si>
    <t>PTL-28</t>
  </si>
  <si>
    <t>平台梁-28</t>
  </si>
  <si>
    <t>7.43*0.22*0.25</t>
  </si>
  <si>
    <t>PTL-29</t>
  </si>
  <si>
    <t>平台梁-29</t>
  </si>
  <si>
    <t>PTL-30</t>
  </si>
  <si>
    <t>平台梁-30</t>
  </si>
  <si>
    <t>4.45*0.28*0.25</t>
  </si>
  <si>
    <t>PTL-31</t>
  </si>
  <si>
    <t>平台梁-31</t>
  </si>
  <si>
    <t>PTL-32</t>
  </si>
  <si>
    <t>平台梁-32</t>
  </si>
  <si>
    <t xml:space="preserve">HM390*300*10*16                </t>
  </si>
  <si>
    <t>8.14*0.43*0.34</t>
  </si>
  <si>
    <t>PTL-33</t>
  </si>
  <si>
    <t>平台梁-33</t>
  </si>
  <si>
    <t>PTL-34</t>
  </si>
  <si>
    <t>平台梁-34</t>
  </si>
  <si>
    <t>3.53*0.52*0.41</t>
  </si>
  <si>
    <t>PTL-35</t>
  </si>
  <si>
    <t>平台梁-35</t>
  </si>
  <si>
    <t>PTL-36</t>
  </si>
  <si>
    <t>平台梁-36</t>
  </si>
  <si>
    <t>PTL-37</t>
  </si>
  <si>
    <t>平台梁-37</t>
  </si>
  <si>
    <t>PTL-38</t>
  </si>
  <si>
    <t>平台梁-38</t>
  </si>
  <si>
    <t>3.53*0.52*0.39</t>
  </si>
  <si>
    <t>PTL-39</t>
  </si>
  <si>
    <t>平台梁-39</t>
  </si>
  <si>
    <t>PTL-40</t>
  </si>
  <si>
    <t>平台梁-40</t>
  </si>
  <si>
    <t>6.79*0.3*0.39</t>
  </si>
  <si>
    <t>PTL-41</t>
  </si>
  <si>
    <t>平台梁-41</t>
  </si>
  <si>
    <t>PTL-42</t>
  </si>
  <si>
    <t>平台梁-42</t>
  </si>
  <si>
    <t>7.01*0.3*0.39</t>
  </si>
  <si>
    <t>PTL-43</t>
  </si>
  <si>
    <t>平台梁-43</t>
  </si>
  <si>
    <t>PTL-44</t>
  </si>
  <si>
    <t>平台梁-44</t>
  </si>
  <si>
    <t>7.01*0.4*0.39</t>
  </si>
  <si>
    <t>PTL-45</t>
  </si>
  <si>
    <t>平台梁-45</t>
  </si>
  <si>
    <t>PTL-46</t>
  </si>
  <si>
    <t>平台梁-46</t>
  </si>
  <si>
    <t>6.65*0.3*1.07</t>
  </si>
  <si>
    <t>PTL-47</t>
  </si>
  <si>
    <t>平台梁-47</t>
  </si>
  <si>
    <t>PTL-48</t>
  </si>
  <si>
    <t>平台梁-48</t>
  </si>
  <si>
    <t>PTL-49</t>
  </si>
  <si>
    <t>平台梁-49</t>
  </si>
  <si>
    <t>PTL-50</t>
  </si>
  <si>
    <t>平台梁-50</t>
  </si>
  <si>
    <t>8.66*0.41*0.55</t>
  </si>
  <si>
    <t>PTL-51</t>
  </si>
  <si>
    <t>平台梁-51</t>
  </si>
  <si>
    <t>PTL-52</t>
  </si>
  <si>
    <t>平台梁-52</t>
  </si>
  <si>
    <t>1.25*0.51*0.39</t>
  </si>
  <si>
    <t>PTL-53</t>
  </si>
  <si>
    <t>平台梁-53</t>
  </si>
  <si>
    <t>PTL-54</t>
  </si>
  <si>
    <t>平台梁-54</t>
  </si>
  <si>
    <t>1.26*0.41*0.39</t>
  </si>
  <si>
    <t>PTL-55</t>
  </si>
  <si>
    <t>平台梁-55</t>
  </si>
  <si>
    <t>PTL-56</t>
  </si>
  <si>
    <t>平台梁-56</t>
  </si>
  <si>
    <t>PTL-57</t>
  </si>
  <si>
    <t>平台梁-57</t>
  </si>
  <si>
    <t>PTL-58</t>
  </si>
  <si>
    <t>平台梁-58</t>
  </si>
  <si>
    <t>PTL-59</t>
  </si>
  <si>
    <t>平台梁-59</t>
  </si>
  <si>
    <t>PTL-60</t>
  </si>
  <si>
    <t>平台梁-60</t>
  </si>
  <si>
    <t>PTL-61</t>
  </si>
  <si>
    <t>平台梁-61</t>
  </si>
  <si>
    <t>PTL-62</t>
  </si>
  <si>
    <t>平台梁-62</t>
  </si>
  <si>
    <t>PTL-63</t>
  </si>
  <si>
    <t>平台梁-63</t>
  </si>
  <si>
    <t>PTL-64</t>
  </si>
  <si>
    <t>平台梁-64</t>
  </si>
  <si>
    <t>PTL-65</t>
  </si>
  <si>
    <t>平台梁-65</t>
  </si>
  <si>
    <t>PTL-66</t>
  </si>
  <si>
    <t>平台梁-66</t>
  </si>
  <si>
    <t>PTL-67</t>
  </si>
  <si>
    <t>平台梁-67</t>
  </si>
  <si>
    <t>PTL-68</t>
  </si>
  <si>
    <t>平台梁-68</t>
  </si>
  <si>
    <t>PTL-69</t>
  </si>
  <si>
    <t>平台梁-69</t>
  </si>
  <si>
    <t>PTL-70</t>
  </si>
  <si>
    <t>平台梁-70</t>
  </si>
  <si>
    <t>PTL-71</t>
  </si>
  <si>
    <t>平台梁-71</t>
  </si>
  <si>
    <t>PTL-72</t>
  </si>
  <si>
    <t>平台梁-72</t>
  </si>
  <si>
    <t>PTL-73</t>
  </si>
  <si>
    <t>平台梁-73</t>
  </si>
  <si>
    <t>PTL-74</t>
  </si>
  <si>
    <t>平台梁-74</t>
  </si>
  <si>
    <t>PTL-75</t>
  </si>
  <si>
    <t>平台梁-75</t>
  </si>
  <si>
    <t>PTL-76</t>
  </si>
  <si>
    <t>平台梁-76</t>
  </si>
  <si>
    <t>PTL-77</t>
  </si>
  <si>
    <t>平台梁-77</t>
  </si>
  <si>
    <t>PTL-78</t>
  </si>
  <si>
    <t>平台梁-78</t>
  </si>
  <si>
    <t>PTL-79</t>
  </si>
  <si>
    <t>平台梁-79</t>
  </si>
  <si>
    <t>PTL-80</t>
  </si>
  <si>
    <t>平台梁-80</t>
  </si>
  <si>
    <t>PTL-81</t>
  </si>
  <si>
    <t>平台梁-81</t>
  </si>
  <si>
    <t>7.18*0.3*0.39</t>
  </si>
  <si>
    <t>PTL-82</t>
  </si>
  <si>
    <t>平台梁-82</t>
  </si>
  <si>
    <t>6.08*0.3*0.39</t>
  </si>
  <si>
    <t>PTL-83</t>
  </si>
  <si>
    <t>平台梁-83</t>
  </si>
  <si>
    <t>6.08*0.41*0.69</t>
  </si>
  <si>
    <t>PTL-84</t>
  </si>
  <si>
    <t>平台梁-84</t>
  </si>
  <si>
    <t>PTL-85</t>
  </si>
  <si>
    <t>平台梁-85</t>
  </si>
  <si>
    <t>6.08*0.52*0.39</t>
  </si>
  <si>
    <t>PTL-86</t>
  </si>
  <si>
    <t>平台梁-86</t>
  </si>
  <si>
    <t>PTL-87</t>
  </si>
  <si>
    <t>平台梁-87</t>
  </si>
  <si>
    <t>7.02*0.51*0.39</t>
  </si>
  <si>
    <t>PTL-88</t>
  </si>
  <si>
    <t>平台梁-88</t>
  </si>
  <si>
    <t>PTL-89</t>
  </si>
  <si>
    <t>平台梁-89</t>
  </si>
  <si>
    <t>7*0.3*0.39</t>
  </si>
  <si>
    <t>PTL-90</t>
  </si>
  <si>
    <t>平台梁-90</t>
  </si>
  <si>
    <t>7.02*0.3*0.39</t>
  </si>
  <si>
    <t>PTL-91</t>
  </si>
  <si>
    <t>平台梁-91</t>
  </si>
  <si>
    <t>PTL-92</t>
  </si>
  <si>
    <t>平台梁-92</t>
  </si>
  <si>
    <t>PTL-93</t>
  </si>
  <si>
    <t>平台梁-93</t>
  </si>
  <si>
    <t>PTL-94</t>
  </si>
  <si>
    <t>平台梁-94</t>
  </si>
  <si>
    <t>PTL-95</t>
  </si>
  <si>
    <t>平台梁-95</t>
  </si>
  <si>
    <t>PTL-96</t>
  </si>
  <si>
    <t>平台梁-96</t>
  </si>
  <si>
    <t>PTL-97</t>
  </si>
  <si>
    <t>平台梁-97</t>
  </si>
  <si>
    <t>PTL-98</t>
  </si>
  <si>
    <t>平台梁-98</t>
  </si>
  <si>
    <t>7.02*0.4*0.39</t>
  </si>
  <si>
    <t>PTL-99</t>
  </si>
  <si>
    <t>平台梁-99</t>
  </si>
  <si>
    <t>PTL-100</t>
  </si>
  <si>
    <t>平台梁-100</t>
  </si>
  <si>
    <t>7.02*0.4*0.43</t>
  </si>
  <si>
    <t>PTL-101</t>
  </si>
  <si>
    <t>平台梁-101</t>
  </si>
  <si>
    <t>PTL-102</t>
  </si>
  <si>
    <t>平台梁-102</t>
  </si>
  <si>
    <t>PTL-103</t>
  </si>
  <si>
    <t>平台梁-103</t>
  </si>
  <si>
    <t>PTL-104</t>
  </si>
  <si>
    <t>平台梁-104</t>
  </si>
  <si>
    <t>PTL-105</t>
  </si>
  <si>
    <t>平台梁-105</t>
  </si>
  <si>
    <t>PTL-106</t>
  </si>
  <si>
    <t>平台梁-106</t>
  </si>
  <si>
    <t>PTL-107</t>
  </si>
  <si>
    <t>平台梁-107</t>
  </si>
  <si>
    <t>PTL-108</t>
  </si>
  <si>
    <t>平台梁-108</t>
  </si>
  <si>
    <t>9.63*0.51*0.39</t>
  </si>
  <si>
    <t>PTL-109</t>
  </si>
  <si>
    <t>平台梁-109</t>
  </si>
  <si>
    <t>PTL-110</t>
  </si>
  <si>
    <t>平台梁-110</t>
  </si>
  <si>
    <t>9.63*0.4*0.39</t>
  </si>
  <si>
    <t>PTL-111</t>
  </si>
  <si>
    <t>平台梁-111</t>
  </si>
  <si>
    <t>PTL-112</t>
  </si>
  <si>
    <t>平台梁-112</t>
  </si>
  <si>
    <t>PTL-113</t>
  </si>
  <si>
    <t>平台梁-113</t>
  </si>
  <si>
    <t>2.38*0.6*0.31</t>
  </si>
  <si>
    <t>PTL-114</t>
  </si>
  <si>
    <t>平台梁-114</t>
  </si>
  <si>
    <t>2.38*0.4*0.31</t>
  </si>
  <si>
    <t>PTL-115</t>
  </si>
  <si>
    <t>平台梁-115</t>
  </si>
  <si>
    <t>PTL-116</t>
  </si>
  <si>
    <t>平台梁-116</t>
  </si>
  <si>
    <t>7.43*0.27*0.25</t>
  </si>
  <si>
    <t>PTL-117</t>
  </si>
  <si>
    <t>平台梁-117</t>
  </si>
  <si>
    <t>PTL-118</t>
  </si>
  <si>
    <t>平台梁-118</t>
  </si>
  <si>
    <t>PTL-119</t>
  </si>
  <si>
    <t>平台梁-119</t>
  </si>
  <si>
    <t>PTL-120</t>
  </si>
  <si>
    <t>平台梁-120</t>
  </si>
  <si>
    <t>PTL-121</t>
  </si>
  <si>
    <t>平台梁-121</t>
  </si>
  <si>
    <t>PTL-122</t>
  </si>
  <si>
    <t>平台梁-122</t>
  </si>
  <si>
    <t xml:space="preserve">HM440*300*11*18                </t>
  </si>
  <si>
    <t>8.14*0.43*0.48</t>
  </si>
  <si>
    <t>PTL-123</t>
  </si>
  <si>
    <t>平台梁-123</t>
  </si>
  <si>
    <t>PTL-124</t>
  </si>
  <si>
    <t>平台梁-124</t>
  </si>
  <si>
    <t>PTL-125</t>
  </si>
  <si>
    <t>平台梁-125</t>
  </si>
  <si>
    <t>PTL-126</t>
  </si>
  <si>
    <t>平台梁-126</t>
  </si>
  <si>
    <t>PTL-127</t>
  </si>
  <si>
    <t>平台梁-127</t>
  </si>
  <si>
    <t>PTL-128</t>
  </si>
  <si>
    <t>平台梁-128</t>
  </si>
  <si>
    <t>9.64*0.51*0.44</t>
  </si>
  <si>
    <t>PTL-129</t>
  </si>
  <si>
    <t>平台梁-129</t>
  </si>
  <si>
    <t>PTL-130</t>
  </si>
  <si>
    <t>平台梁-130</t>
  </si>
  <si>
    <t>PTL-131</t>
  </si>
  <si>
    <t>平台梁-131</t>
  </si>
  <si>
    <t>PTL-132</t>
  </si>
  <si>
    <t>平台梁-132</t>
  </si>
  <si>
    <t>PTL-133</t>
  </si>
  <si>
    <t>平台梁-133</t>
  </si>
  <si>
    <t>PTL-134</t>
  </si>
  <si>
    <t>平台梁-134</t>
  </si>
  <si>
    <t>9.64*0.52*0.44</t>
  </si>
  <si>
    <t>PTL-135</t>
  </si>
  <si>
    <t>平台梁-135</t>
  </si>
  <si>
    <t>PTL-136</t>
  </si>
  <si>
    <t>平台梁-136</t>
  </si>
  <si>
    <t>PTL-137</t>
  </si>
  <si>
    <t>平台梁-137</t>
  </si>
  <si>
    <t>PTL-138</t>
  </si>
  <si>
    <t>平台梁-138</t>
  </si>
  <si>
    <t>PTL-139</t>
  </si>
  <si>
    <t>平台梁-139</t>
  </si>
  <si>
    <t>PTL-140</t>
  </si>
  <si>
    <t>平台梁-140</t>
  </si>
  <si>
    <t>8.6*0.41*0.44</t>
  </si>
  <si>
    <t>PTL-141</t>
  </si>
  <si>
    <t>平台梁-141</t>
  </si>
  <si>
    <t>PTL-142</t>
  </si>
  <si>
    <t>平台梁-142</t>
  </si>
  <si>
    <t>PTL-143</t>
  </si>
  <si>
    <t>平台梁-143</t>
  </si>
  <si>
    <t>PTL-144</t>
  </si>
  <si>
    <t>平台梁-144</t>
  </si>
  <si>
    <t>7.02*0.41*0.44</t>
  </si>
  <si>
    <t>PTL-145</t>
  </si>
  <si>
    <t>平台梁-145</t>
  </si>
  <si>
    <t>PTL-146</t>
  </si>
  <si>
    <t>平台梁-146</t>
  </si>
  <si>
    <t>PTL-147</t>
  </si>
  <si>
    <t>平台梁-147</t>
  </si>
  <si>
    <t>PTL-148</t>
  </si>
  <si>
    <t>平台梁-148</t>
  </si>
  <si>
    <t>8.09*0.3*0.44</t>
  </si>
  <si>
    <t>PTL-149</t>
  </si>
  <si>
    <t>平台梁-149</t>
  </si>
  <si>
    <t>PTL-150</t>
  </si>
  <si>
    <t>平台梁-150</t>
  </si>
  <si>
    <t>PTL-151</t>
  </si>
  <si>
    <t>平台梁-151</t>
  </si>
  <si>
    <t>PTL-152</t>
  </si>
  <si>
    <t>平台梁-152</t>
  </si>
  <si>
    <t>PTL-153</t>
  </si>
  <si>
    <t>平台梁-153</t>
  </si>
  <si>
    <t>PTL-154</t>
  </si>
  <si>
    <t>平台梁-154</t>
  </si>
  <si>
    <t>PTL-155</t>
  </si>
  <si>
    <t>平台梁-155</t>
  </si>
  <si>
    <t>8.49*0.41*0.44</t>
  </si>
  <si>
    <t>PTL-156</t>
  </si>
  <si>
    <t>平台梁-156</t>
  </si>
  <si>
    <t>PTL-157</t>
  </si>
  <si>
    <t>平台梁-157</t>
  </si>
  <si>
    <t>1.71*0.18*0.25</t>
  </si>
  <si>
    <t>PTL-158</t>
  </si>
  <si>
    <t>平台梁-158</t>
  </si>
  <si>
    <t>0.61*0.18*0.25</t>
  </si>
  <si>
    <t>PTL-159</t>
  </si>
  <si>
    <t>平台梁-159</t>
  </si>
  <si>
    <t>1.06*0.18*0.25</t>
  </si>
  <si>
    <t>PTL-160</t>
  </si>
  <si>
    <t>平台梁-160</t>
  </si>
  <si>
    <t>1.51*0.2*0.25</t>
  </si>
  <si>
    <t>PTL-161</t>
  </si>
  <si>
    <t>平台梁-161</t>
  </si>
  <si>
    <t>PTL-162</t>
  </si>
  <si>
    <t>平台梁-162</t>
  </si>
  <si>
    <t>1.51*0.29*0.25</t>
  </si>
  <si>
    <t>PTL-163</t>
  </si>
  <si>
    <t>平台梁-163</t>
  </si>
  <si>
    <t>PTL-164</t>
  </si>
  <si>
    <t>平台梁-164</t>
  </si>
  <si>
    <t>PTL-165</t>
  </si>
  <si>
    <t>平台梁-165</t>
  </si>
  <si>
    <t>1.09*0.18*0.25</t>
  </si>
  <si>
    <t>PTL-166</t>
  </si>
  <si>
    <t>平台梁-166</t>
  </si>
  <si>
    <t>1.09*0.19*0.25</t>
  </si>
  <si>
    <t>PTL-167</t>
  </si>
  <si>
    <t>平台梁-167</t>
  </si>
  <si>
    <t>PTL-168</t>
  </si>
  <si>
    <t>平台梁-168</t>
  </si>
  <si>
    <t>1.2*0.26*0.25</t>
  </si>
  <si>
    <t>PTL-169</t>
  </si>
  <si>
    <t>平台梁-169</t>
  </si>
  <si>
    <t>PTL-170</t>
  </si>
  <si>
    <t>平台梁-170</t>
  </si>
  <si>
    <t>1.03*0.18*0.25</t>
  </si>
  <si>
    <t>PTL-171</t>
  </si>
  <si>
    <t>平台梁-171</t>
  </si>
  <si>
    <t>0.35*0.26*0.25</t>
  </si>
  <si>
    <t>PTL-172</t>
  </si>
  <si>
    <t>平台梁-172</t>
  </si>
  <si>
    <t>PTL-173</t>
  </si>
  <si>
    <t>平台梁-173</t>
  </si>
  <si>
    <t>1.08*0.18*0.25</t>
  </si>
  <si>
    <t>PTL-174</t>
  </si>
  <si>
    <t>平台梁-174</t>
  </si>
  <si>
    <t>1.14*0.4*0.25</t>
  </si>
  <si>
    <t>PTL-175</t>
  </si>
  <si>
    <t>平台梁-175</t>
  </si>
  <si>
    <t>PTL-176</t>
  </si>
  <si>
    <t>平台梁-176</t>
  </si>
  <si>
    <t>PTL-177</t>
  </si>
  <si>
    <t>平台梁-177</t>
  </si>
  <si>
    <t>PTL-178</t>
  </si>
  <si>
    <t>平台梁-178</t>
  </si>
  <si>
    <t>0.98*0.18*0.25</t>
  </si>
  <si>
    <t>PTL-179</t>
  </si>
  <si>
    <t>平台梁-179</t>
  </si>
  <si>
    <t>2.17*0.19*0.25</t>
  </si>
  <si>
    <t>PTL-180</t>
  </si>
  <si>
    <t>平台梁-180</t>
  </si>
  <si>
    <t>2.03*0.18*0.25</t>
  </si>
  <si>
    <t>PTL-181</t>
  </si>
  <si>
    <t>平台梁-181</t>
  </si>
  <si>
    <t>PTL-182</t>
  </si>
  <si>
    <t>平台梁-182</t>
  </si>
  <si>
    <t>PTL-183</t>
  </si>
  <si>
    <t>平台梁-183</t>
  </si>
  <si>
    <t>4.38*0.29*0.25</t>
  </si>
  <si>
    <t>PTL-184</t>
  </si>
  <si>
    <t>平台梁-184</t>
  </si>
  <si>
    <t>PTL-185</t>
  </si>
  <si>
    <t>平台梁-185</t>
  </si>
  <si>
    <t>0.93*0.18*0.25</t>
  </si>
  <si>
    <t>PTL-186</t>
  </si>
  <si>
    <t>平台梁-186</t>
  </si>
  <si>
    <t>PTL-187</t>
  </si>
  <si>
    <t>平台梁-187</t>
  </si>
  <si>
    <t>1.31*0.18*0.25</t>
  </si>
  <si>
    <t>PTL-188</t>
  </si>
  <si>
    <t>平台梁-188</t>
  </si>
  <si>
    <t>1.02*0.18*0.25</t>
  </si>
  <si>
    <t>PTL-189</t>
  </si>
  <si>
    <t>平台梁-189</t>
  </si>
  <si>
    <t>1.59*0.18*0.25</t>
  </si>
  <si>
    <t>PTL-190</t>
  </si>
  <si>
    <t>平台梁-190</t>
  </si>
  <si>
    <t>2.33*0.18*0.25</t>
  </si>
  <si>
    <t>PTL-191</t>
  </si>
  <si>
    <t>平台梁-191</t>
  </si>
  <si>
    <t>PTL-192</t>
  </si>
  <si>
    <t>平台梁-192</t>
  </si>
  <si>
    <t>2.21*0.19*0.25</t>
  </si>
  <si>
    <t>PTL-193</t>
  </si>
  <si>
    <t>平台梁-193</t>
  </si>
  <si>
    <t>PTL-194</t>
  </si>
  <si>
    <t>平台梁-194</t>
  </si>
  <si>
    <t>4.28*0.18*0.25</t>
  </si>
  <si>
    <t>PTL-195</t>
  </si>
  <si>
    <t>平台梁-195</t>
  </si>
  <si>
    <t>PTL-196</t>
  </si>
  <si>
    <t>平台梁-196</t>
  </si>
  <si>
    <t>4.28*0.29*0.25</t>
  </si>
  <si>
    <t>PTL-197</t>
  </si>
  <si>
    <t>平台梁-197</t>
  </si>
  <si>
    <t>PTL-198</t>
  </si>
  <si>
    <t>平台梁-198</t>
  </si>
  <si>
    <t>PTL-199</t>
  </si>
  <si>
    <t>平台梁-199</t>
  </si>
  <si>
    <t>2.03*0.19*0.25</t>
  </si>
  <si>
    <t>PTL-200</t>
  </si>
  <si>
    <t>平台梁-200</t>
  </si>
  <si>
    <t>PTL-201</t>
  </si>
  <si>
    <t>平台梁-201</t>
  </si>
  <si>
    <t>PTL-202</t>
  </si>
  <si>
    <t>平台梁-202</t>
  </si>
  <si>
    <t>PTL-203</t>
  </si>
  <si>
    <t>平台梁-203</t>
  </si>
  <si>
    <t>4.38*0.28*0.25</t>
  </si>
  <si>
    <t>PTL-204</t>
  </si>
  <si>
    <t>平台梁-204</t>
  </si>
  <si>
    <t>PTL-205</t>
  </si>
  <si>
    <t>平台梁-205</t>
  </si>
  <si>
    <t>4.38*0.4*0.25</t>
  </si>
  <si>
    <t>PTL-206</t>
  </si>
  <si>
    <t>平台梁-206</t>
  </si>
  <si>
    <t>PTL-207</t>
  </si>
  <si>
    <t>平台梁-207</t>
  </si>
  <si>
    <t>2.46*0.18*0.25</t>
  </si>
  <si>
    <t>PTL-208</t>
  </si>
  <si>
    <t>平台梁-208</t>
  </si>
  <si>
    <t>0.58*0.18*0.25</t>
  </si>
  <si>
    <t>PTL-209</t>
  </si>
  <si>
    <t>平台梁-209</t>
  </si>
  <si>
    <t>0.48*0.18*0.25</t>
  </si>
  <si>
    <t>PTL-210</t>
  </si>
  <si>
    <t>平台梁-210</t>
  </si>
  <si>
    <t>4.46*0.18*0.25</t>
  </si>
  <si>
    <t>PTL-211</t>
  </si>
  <si>
    <t>平台梁-211</t>
  </si>
  <si>
    <t>3.5*0.19*0.25</t>
  </si>
  <si>
    <t>PTL-212</t>
  </si>
  <si>
    <t>平台梁-212</t>
  </si>
  <si>
    <t>PTL-213</t>
  </si>
  <si>
    <t>平台梁-213</t>
  </si>
  <si>
    <t>3.43*0.19*0.25</t>
  </si>
  <si>
    <t>PTL-214</t>
  </si>
  <si>
    <t>平台梁-214</t>
  </si>
  <si>
    <t>PTL-215</t>
  </si>
  <si>
    <t>平台梁-215</t>
  </si>
  <si>
    <t>0.23*0.18*0.25</t>
  </si>
  <si>
    <t>PTL-216</t>
  </si>
  <si>
    <t>平台梁-216</t>
  </si>
  <si>
    <t>1.01*0.18*0.25</t>
  </si>
  <si>
    <t>PTL-217</t>
  </si>
  <si>
    <t>平台梁-217</t>
  </si>
  <si>
    <t>1.28*0.18*0.25</t>
  </si>
  <si>
    <t>PTL-218</t>
  </si>
  <si>
    <t>平台梁-218</t>
  </si>
  <si>
    <t>PTL-219</t>
  </si>
  <si>
    <t>平台梁-219</t>
  </si>
  <si>
    <t>0.83*0.18*0.25</t>
  </si>
  <si>
    <t>PTL-220</t>
  </si>
  <si>
    <t>平台梁-220</t>
  </si>
  <si>
    <t>1.48*0.18*0.25</t>
  </si>
  <si>
    <t>PTL-221</t>
  </si>
  <si>
    <t>平台梁-221</t>
  </si>
  <si>
    <t>0.78*0.18*0.25</t>
  </si>
  <si>
    <t>PTL-222</t>
  </si>
  <si>
    <t>平台梁-222</t>
  </si>
  <si>
    <t>7.21*0.18*0.62</t>
  </si>
  <si>
    <t>PTL-223</t>
  </si>
  <si>
    <t>平台梁-223</t>
  </si>
  <si>
    <t>7.21*0.18*0.25</t>
  </si>
  <si>
    <t>PTL-224</t>
  </si>
  <si>
    <t>平台梁-224</t>
  </si>
  <si>
    <t>7.31*0.18*0.29</t>
  </si>
  <si>
    <t>PTL-225</t>
  </si>
  <si>
    <t>平台梁-225</t>
  </si>
  <si>
    <t>PTL-226</t>
  </si>
  <si>
    <t>平台梁-226</t>
  </si>
  <si>
    <t>PTL-227</t>
  </si>
  <si>
    <t>平台梁-227</t>
  </si>
  <si>
    <t>PTL-228</t>
  </si>
  <si>
    <t>平台梁-228</t>
  </si>
  <si>
    <t>PTL-229</t>
  </si>
  <si>
    <t>平台梁-229</t>
  </si>
  <si>
    <t>PTL-230</t>
  </si>
  <si>
    <t>平台梁-230</t>
  </si>
  <si>
    <t>PTL-231</t>
  </si>
  <si>
    <t>平台梁-231</t>
  </si>
  <si>
    <t>PTL-232</t>
  </si>
  <si>
    <t>平台梁-232</t>
  </si>
  <si>
    <t>PTL-233</t>
  </si>
  <si>
    <t>平台梁-233</t>
  </si>
  <si>
    <t>PTL-234</t>
  </si>
  <si>
    <t>平台梁-234</t>
  </si>
  <si>
    <t>7.46*0.18*0.29</t>
  </si>
  <si>
    <t>PTL-235</t>
  </si>
  <si>
    <t>平台梁-235</t>
  </si>
  <si>
    <t>PTL-236</t>
  </si>
  <si>
    <t>平台梁-236</t>
  </si>
  <si>
    <t>7.36*0.18*0.29</t>
  </si>
  <si>
    <t>PTL-237</t>
  </si>
  <si>
    <t>平台梁-237</t>
  </si>
  <si>
    <t>7.16*0.18*0.29</t>
  </si>
  <si>
    <t>PTL-238</t>
  </si>
  <si>
    <t>平台梁-238</t>
  </si>
  <si>
    <t>PTL-239</t>
  </si>
  <si>
    <t>平台梁-239</t>
  </si>
  <si>
    <t>7.06*0.18*0.64</t>
  </si>
  <si>
    <t>PTL-240</t>
  </si>
  <si>
    <t>平台梁-240</t>
  </si>
  <si>
    <t>5.68*0.18*0.25</t>
  </si>
  <si>
    <t>PTL-241</t>
  </si>
  <si>
    <t>平台梁-241</t>
  </si>
  <si>
    <t>5.58*0.18*0.25</t>
  </si>
  <si>
    <t>PTL-242</t>
  </si>
  <si>
    <t>平台梁-242</t>
  </si>
  <si>
    <t>PTL-243</t>
  </si>
  <si>
    <t>平台梁-243</t>
  </si>
  <si>
    <t>4.18*0.18*0.25</t>
  </si>
  <si>
    <t>PTL-244</t>
  </si>
  <si>
    <t>平台梁-244</t>
  </si>
  <si>
    <t>2.78*0.18*0.25</t>
  </si>
  <si>
    <t>PTL-245</t>
  </si>
  <si>
    <t>平台梁-245</t>
  </si>
  <si>
    <t>2.68*0.18*0.25</t>
  </si>
  <si>
    <t>PTL-246</t>
  </si>
  <si>
    <t>平台梁-246</t>
  </si>
  <si>
    <t>1.38*0.18*0.25</t>
  </si>
  <si>
    <t>PTL-247</t>
  </si>
  <si>
    <t>平台梁-247</t>
  </si>
  <si>
    <t>7.13*0.18*0.25</t>
  </si>
  <si>
    <t>PTL-248</t>
  </si>
  <si>
    <t>平台梁-248</t>
  </si>
  <si>
    <t>7.03*0.18*0.55</t>
  </si>
  <si>
    <t>PTL-249</t>
  </si>
  <si>
    <t>平台梁-249</t>
  </si>
  <si>
    <t>PTL-250</t>
  </si>
  <si>
    <t>平台梁-250</t>
  </si>
  <si>
    <t>7.33*0.27*0.25</t>
  </si>
  <si>
    <t>PTL-251</t>
  </si>
  <si>
    <t>平台梁-251</t>
  </si>
  <si>
    <t>PTL-252</t>
  </si>
  <si>
    <t>平台梁-252</t>
  </si>
  <si>
    <t>2.44*0.18*0.25</t>
  </si>
  <si>
    <t>PTL-253</t>
  </si>
  <si>
    <t>平台梁-253</t>
  </si>
  <si>
    <t>2.44*0.27*0.25</t>
  </si>
  <si>
    <t>PTL-254</t>
  </si>
  <si>
    <t>平台梁-254</t>
  </si>
  <si>
    <t>2.44*0.28*0.25</t>
  </si>
  <si>
    <t>PTL-255</t>
  </si>
  <si>
    <t>平台梁-255</t>
  </si>
  <si>
    <t>PTL-256</t>
  </si>
  <si>
    <t>平台梁-256</t>
  </si>
  <si>
    <t>PTL-257</t>
  </si>
  <si>
    <t>平台梁-257</t>
  </si>
  <si>
    <t>PTL-258</t>
  </si>
  <si>
    <t>平台梁-258</t>
  </si>
  <si>
    <t>PTL-259</t>
  </si>
  <si>
    <t>平台梁-259</t>
  </si>
  <si>
    <t>3.21*0.18*0.25</t>
  </si>
  <si>
    <t>PTL-260</t>
  </si>
  <si>
    <t>平台梁-260</t>
  </si>
  <si>
    <t>4.01*0.18*0.25</t>
  </si>
  <si>
    <t>PTL-261</t>
  </si>
  <si>
    <t>平台梁-261</t>
  </si>
  <si>
    <t>PTL-262</t>
  </si>
  <si>
    <t>平台梁-262</t>
  </si>
  <si>
    <t>PTL-263</t>
  </si>
  <si>
    <t>平台梁-263</t>
  </si>
  <si>
    <t>PTL-264</t>
  </si>
  <si>
    <t>平台梁-264</t>
  </si>
  <si>
    <t>PTL-265</t>
  </si>
  <si>
    <t>平台梁-265</t>
  </si>
  <si>
    <t>7*0.18*0.25</t>
  </si>
  <si>
    <t>PTL-266</t>
  </si>
  <si>
    <t>平台梁-266</t>
  </si>
  <si>
    <t>0.84*0.29*0.25</t>
  </si>
  <si>
    <t>PTL-267</t>
  </si>
  <si>
    <t>平台梁-267</t>
  </si>
  <si>
    <t>0.81*0.18*0.25</t>
  </si>
  <si>
    <t>PTL-268</t>
  </si>
  <si>
    <t>平台梁-268</t>
  </si>
  <si>
    <t>0.35*0.3*0.3</t>
  </si>
  <si>
    <t>PTL-269</t>
  </si>
  <si>
    <t>平台梁-269</t>
  </si>
  <si>
    <t>PTL-270</t>
  </si>
  <si>
    <t>平台梁-270</t>
  </si>
  <si>
    <t>PTL-271</t>
  </si>
  <si>
    <t>平台梁-271</t>
  </si>
  <si>
    <t>0.76*0.18*0.25</t>
  </si>
  <si>
    <t>PTL-272</t>
  </si>
  <si>
    <t>平台梁-272</t>
  </si>
  <si>
    <t>0.24*0.28*0.25</t>
  </si>
  <si>
    <t>PTL-273</t>
  </si>
  <si>
    <t>平台梁-273</t>
  </si>
  <si>
    <t>0.54*0.28*0.25</t>
  </si>
  <si>
    <t>PTL-274</t>
  </si>
  <si>
    <t>平台梁-274</t>
  </si>
  <si>
    <t>0.95*0.28*0.25</t>
  </si>
  <si>
    <t>PTL-275</t>
  </si>
  <si>
    <t>平台梁-275</t>
  </si>
  <si>
    <t>PTL-276</t>
  </si>
  <si>
    <t>平台梁-276</t>
  </si>
  <si>
    <t>PTL-277</t>
  </si>
  <si>
    <t>平台梁-277</t>
  </si>
  <si>
    <t>PTL-278</t>
  </si>
  <si>
    <t>平台梁-278</t>
  </si>
  <si>
    <t>0.65*0.2*0.3</t>
  </si>
  <si>
    <t>PTL-279</t>
  </si>
  <si>
    <t>平台梁-279</t>
  </si>
  <si>
    <t>PTL-280</t>
  </si>
  <si>
    <t>平台梁-280</t>
  </si>
  <si>
    <t>7.48*0.2*0.3</t>
  </si>
  <si>
    <t>PTL-281</t>
  </si>
  <si>
    <t>平台梁-281</t>
  </si>
  <si>
    <t>3.53*0.42*0.3</t>
  </si>
  <si>
    <t>PTL-282</t>
  </si>
  <si>
    <t>平台梁-282</t>
  </si>
  <si>
    <t>1.43*0.2*0.3</t>
  </si>
  <si>
    <t>PTL-283</t>
  </si>
  <si>
    <t>平台梁-283</t>
  </si>
  <si>
    <t>1.43*0.3*0.3</t>
  </si>
  <si>
    <t>PTL-284</t>
  </si>
  <si>
    <t>平台梁-284</t>
  </si>
  <si>
    <t>PTL-285</t>
  </si>
  <si>
    <t>平台梁-285</t>
  </si>
  <si>
    <t>1.25*0.3*0.3</t>
  </si>
  <si>
    <t>PTL-286</t>
  </si>
  <si>
    <t>平台梁-286</t>
  </si>
  <si>
    <t>PTL-287</t>
  </si>
  <si>
    <t>平台梁-287</t>
  </si>
  <si>
    <t>0.65*0.3*0.3</t>
  </si>
  <si>
    <t>PTL-288</t>
  </si>
  <si>
    <t>平台梁-288</t>
  </si>
  <si>
    <t>PTL-289</t>
  </si>
  <si>
    <t>平台梁-289</t>
  </si>
  <si>
    <t>1.68*0.4*0.3</t>
  </si>
  <si>
    <t>PTL-290</t>
  </si>
  <si>
    <t>平台梁-290</t>
  </si>
  <si>
    <t>PTL-291</t>
  </si>
  <si>
    <t>平台梁-291</t>
  </si>
  <si>
    <t>0.95*0.31*0.3</t>
  </si>
  <si>
    <t>PTL-292</t>
  </si>
  <si>
    <t>平台梁-292</t>
  </si>
  <si>
    <t>PTL-293</t>
  </si>
  <si>
    <t>平台梁-293</t>
  </si>
  <si>
    <t>PTL-294</t>
  </si>
  <si>
    <t>平台梁-294</t>
  </si>
  <si>
    <t>PTL-295</t>
  </si>
  <si>
    <t>平台梁-295</t>
  </si>
  <si>
    <t>0.69*0.4*0.3</t>
  </si>
  <si>
    <t>PTL-296</t>
  </si>
  <si>
    <t>平台梁-296</t>
  </si>
  <si>
    <t>PTL-297</t>
  </si>
  <si>
    <t>平台梁-297</t>
  </si>
  <si>
    <t>7.18*0.2*0.3</t>
  </si>
  <si>
    <t>PTL-298</t>
  </si>
  <si>
    <t>平台梁-298</t>
  </si>
  <si>
    <t>PTL-299</t>
  </si>
  <si>
    <t>平台梁-299</t>
  </si>
  <si>
    <t>0.69*0.3*0.3</t>
  </si>
  <si>
    <t>PTL-300</t>
  </si>
  <si>
    <t>平台梁-300</t>
  </si>
  <si>
    <t>PTL-301</t>
  </si>
  <si>
    <t>平台梁-301</t>
  </si>
  <si>
    <t>PTL-302</t>
  </si>
  <si>
    <t>平台梁-302</t>
  </si>
  <si>
    <t>PTL-303</t>
  </si>
  <si>
    <t>平台梁-303</t>
  </si>
  <si>
    <t>PTL-304</t>
  </si>
  <si>
    <t>平台梁-304</t>
  </si>
  <si>
    <t>4.38*0.31*0.3</t>
  </si>
  <si>
    <t>PTL-305</t>
  </si>
  <si>
    <t>平台梁-305</t>
  </si>
  <si>
    <t>PTL-306</t>
  </si>
  <si>
    <t>平台梁-306</t>
  </si>
  <si>
    <t>0.59*0.4*0.3</t>
  </si>
  <si>
    <t>PTL-307</t>
  </si>
  <si>
    <t>平台梁-307</t>
  </si>
  <si>
    <t>PTL-308</t>
  </si>
  <si>
    <t>平台梁-308</t>
  </si>
  <si>
    <t>0.59*0.3*0.3</t>
  </si>
  <si>
    <t>PTL-309</t>
  </si>
  <si>
    <t>平台梁-309</t>
  </si>
  <si>
    <t>PTL-310</t>
  </si>
  <si>
    <t>平台梁-310</t>
  </si>
  <si>
    <t>5.31*0.31*0.3</t>
  </si>
  <si>
    <t>PTL-311</t>
  </si>
  <si>
    <t>平台梁-311</t>
  </si>
  <si>
    <t>PTL-312</t>
  </si>
  <si>
    <t>平台梁-312</t>
  </si>
  <si>
    <t>0.79*0.3*0.3</t>
  </si>
  <si>
    <t>PTL-313</t>
  </si>
  <si>
    <t>平台梁-313</t>
  </si>
  <si>
    <t>PTL-314</t>
  </si>
  <si>
    <t>平台梁-314</t>
  </si>
  <si>
    <t>3.83*0.42*0.3</t>
  </si>
  <si>
    <t>PTL-315</t>
  </si>
  <si>
    <t>平台梁-315</t>
  </si>
  <si>
    <t>PTL-316</t>
  </si>
  <si>
    <t>平台梁-316</t>
  </si>
  <si>
    <t>PTL-317</t>
  </si>
  <si>
    <t>平台梁-317</t>
  </si>
  <si>
    <t>5.28*0.31*0.3</t>
  </si>
  <si>
    <t>PTL-318</t>
  </si>
  <si>
    <t>平台梁-318</t>
  </si>
  <si>
    <t>PTL-319</t>
  </si>
  <si>
    <t>平台梁-319</t>
  </si>
  <si>
    <t>1.96*0.2*0.3</t>
  </si>
  <si>
    <t>PTL-320</t>
  </si>
  <si>
    <t>平台梁-320</t>
  </si>
  <si>
    <t>1.68*0.3*0.3</t>
  </si>
  <si>
    <t>PTL-321</t>
  </si>
  <si>
    <t>平台梁-321</t>
  </si>
  <si>
    <t>PTL-322</t>
  </si>
  <si>
    <t>平台梁-322</t>
  </si>
  <si>
    <t>1.46*0.2*0.3</t>
  </si>
  <si>
    <t>PTL-323</t>
  </si>
  <si>
    <t>平台梁-323</t>
  </si>
  <si>
    <t>0.79*0.31*0.3</t>
  </si>
  <si>
    <t>PTL-324</t>
  </si>
  <si>
    <t>平台梁-324</t>
  </si>
  <si>
    <t>PTL-325</t>
  </si>
  <si>
    <t>平台梁-325</t>
  </si>
  <si>
    <t>1.29*0.31*0.3</t>
  </si>
  <si>
    <t>PTL-326</t>
  </si>
  <si>
    <t>平台梁-326</t>
  </si>
  <si>
    <t>PTL-327</t>
  </si>
  <si>
    <t>平台梁-327</t>
  </si>
  <si>
    <t>1.64*0.31*0.3</t>
  </si>
  <si>
    <t>PTL-328</t>
  </si>
  <si>
    <t>平台梁-328</t>
  </si>
  <si>
    <t>0.58*0.2*0.3</t>
  </si>
  <si>
    <t>PTL-329</t>
  </si>
  <si>
    <t>平台梁-329</t>
  </si>
  <si>
    <t>0.48*0.2*0.3</t>
  </si>
  <si>
    <t>PTL-330</t>
  </si>
  <si>
    <t>平台梁-330</t>
  </si>
  <si>
    <t>0.49*0.2*0.3</t>
  </si>
  <si>
    <t>PTL-331</t>
  </si>
  <si>
    <t>平台梁-331</t>
  </si>
  <si>
    <t>1.41*0.2*0.3</t>
  </si>
  <si>
    <t>PTL-332</t>
  </si>
  <si>
    <t>平台梁-332</t>
  </si>
  <si>
    <t>7*0.2*0.3</t>
  </si>
  <si>
    <t>PTL-333</t>
  </si>
  <si>
    <t>平台梁-333</t>
  </si>
  <si>
    <t>PTL-334</t>
  </si>
  <si>
    <t>平台梁-334</t>
  </si>
  <si>
    <t>7*0.3*0.3</t>
  </si>
  <si>
    <t>PTL-335</t>
  </si>
  <si>
    <t>平台梁-335</t>
  </si>
  <si>
    <t>PTL-336</t>
  </si>
  <si>
    <t>平台梁-336</t>
  </si>
  <si>
    <t>7*0.31*0.3</t>
  </si>
  <si>
    <t>PTL-337</t>
  </si>
  <si>
    <t>平台梁-337</t>
  </si>
  <si>
    <t>PTL-338</t>
  </si>
  <si>
    <t>平台梁-338</t>
  </si>
  <si>
    <t>PTL-339</t>
  </si>
  <si>
    <t>平台梁-339</t>
  </si>
  <si>
    <t>PTL-340</t>
  </si>
  <si>
    <t>平台梁-340</t>
  </si>
  <si>
    <t>PTL-341</t>
  </si>
  <si>
    <t>平台梁-341</t>
  </si>
  <si>
    <t>PTL-342</t>
  </si>
  <si>
    <t>平台梁-342</t>
  </si>
  <si>
    <t>PTL-343</t>
  </si>
  <si>
    <t>平台梁-343</t>
  </si>
  <si>
    <t>5.81*0.28*0.3</t>
  </si>
  <si>
    <t>PTL-344</t>
  </si>
  <si>
    <t>平台梁-344</t>
  </si>
  <si>
    <t>5.13*0.28*0.3</t>
  </si>
  <si>
    <t>PTL-345</t>
  </si>
  <si>
    <t>平台梁-345</t>
  </si>
  <si>
    <t>5.93*0.28*0.3</t>
  </si>
  <si>
    <t>PTL-346</t>
  </si>
  <si>
    <t>平台梁-346</t>
  </si>
  <si>
    <t>6.23*0.2*0.3</t>
  </si>
  <si>
    <t>PTL-347</t>
  </si>
  <si>
    <t>平台梁-347</t>
  </si>
  <si>
    <t>6.46*0.42*0.3</t>
  </si>
  <si>
    <t>PTL-348</t>
  </si>
  <si>
    <t>平台梁-348</t>
  </si>
  <si>
    <t>2.7*0.28*0.3</t>
  </si>
  <si>
    <t>PTL-349</t>
  </si>
  <si>
    <t>平台梁-349</t>
  </si>
  <si>
    <t>2.58*0.2*0.34</t>
  </si>
  <si>
    <t>PTL-350</t>
  </si>
  <si>
    <t>平台梁-350</t>
  </si>
  <si>
    <t>PTL-351</t>
  </si>
  <si>
    <t>平台梁-351</t>
  </si>
  <si>
    <t>PTL-352</t>
  </si>
  <si>
    <t>平台梁-352</t>
  </si>
  <si>
    <t>1.28*0.2*0.3</t>
  </si>
  <si>
    <t>PTL-353</t>
  </si>
  <si>
    <t>平台梁-353</t>
  </si>
  <si>
    <t>7.28*0.18*0.25</t>
  </si>
  <si>
    <t>PTL-354</t>
  </si>
  <si>
    <t>平台梁-354</t>
  </si>
  <si>
    <t>PTL-355</t>
  </si>
  <si>
    <t>平台梁-355</t>
  </si>
  <si>
    <t>PTL-356</t>
  </si>
  <si>
    <t>平台梁-356</t>
  </si>
  <si>
    <t>PTL-357</t>
  </si>
  <si>
    <t>平台梁-357</t>
  </si>
  <si>
    <t>PTL-358</t>
  </si>
  <si>
    <t>平台梁-358</t>
  </si>
  <si>
    <t>PTL-359</t>
  </si>
  <si>
    <t>平台梁-359</t>
  </si>
  <si>
    <t>PTL-360</t>
  </si>
  <si>
    <t>平台梁-360</t>
  </si>
  <si>
    <t>PTL-361</t>
  </si>
  <si>
    <t>平台梁-361</t>
  </si>
  <si>
    <t>PTL-362</t>
  </si>
  <si>
    <t>平台梁-362</t>
  </si>
  <si>
    <t>PTL-363</t>
  </si>
  <si>
    <t>平台梁-363</t>
  </si>
  <si>
    <t>PTL-364</t>
  </si>
  <si>
    <t>平台梁-364</t>
  </si>
  <si>
    <t>PTL-365</t>
  </si>
  <si>
    <t>平台梁-365</t>
  </si>
  <si>
    <t>7.18*0.18*0.58</t>
  </si>
  <si>
    <t>PTL-366</t>
  </si>
  <si>
    <t>平台梁-366</t>
  </si>
  <si>
    <t>PTL-367</t>
  </si>
  <si>
    <t>平台梁-367</t>
  </si>
  <si>
    <t>PTL-368</t>
  </si>
  <si>
    <t>平台梁-368</t>
  </si>
  <si>
    <t>PTL-369</t>
  </si>
  <si>
    <t>平台梁-369</t>
  </si>
  <si>
    <t>PTL-370</t>
  </si>
  <si>
    <t>平台梁-370</t>
  </si>
  <si>
    <t>PTL-371</t>
  </si>
  <si>
    <t>平台梁-371</t>
  </si>
  <si>
    <t>1.51*0.42*0.34</t>
  </si>
  <si>
    <t>PTL-372</t>
  </si>
  <si>
    <t>平台梁-372</t>
  </si>
  <si>
    <t>PTL-373</t>
  </si>
  <si>
    <t>平台梁-373</t>
  </si>
  <si>
    <t>1.51*0.31*0.34</t>
  </si>
  <si>
    <t>PTL-374</t>
  </si>
  <si>
    <t>平台梁-374</t>
  </si>
  <si>
    <t>PTL-375</t>
  </si>
  <si>
    <t>平台梁-375</t>
  </si>
  <si>
    <t>2.42*0.42*0.3</t>
  </si>
  <si>
    <t>PTL-376</t>
  </si>
  <si>
    <t>平台梁-376</t>
  </si>
  <si>
    <t>0.64*0.2*0.3</t>
  </si>
  <si>
    <t>PTL-377</t>
  </si>
  <si>
    <t>平台梁-377</t>
  </si>
  <si>
    <t>PTL-378</t>
  </si>
  <si>
    <t>平台梁-378</t>
  </si>
  <si>
    <t>0.66*0.2*0.3</t>
  </si>
  <si>
    <t>PTL-379</t>
  </si>
  <si>
    <t>平台梁-379</t>
  </si>
  <si>
    <t>1.01*0.2*0.3</t>
  </si>
  <si>
    <t>PTL-380</t>
  </si>
  <si>
    <t>平台梁-380</t>
  </si>
  <si>
    <t>PTL-381</t>
  </si>
  <si>
    <t>平台梁-381</t>
  </si>
  <si>
    <t>1.86*0.2*0.3</t>
  </si>
  <si>
    <t>PTL-382</t>
  </si>
  <si>
    <t>平台梁-382</t>
  </si>
  <si>
    <t>PTL-383</t>
  </si>
  <si>
    <t>平台梁-383</t>
  </si>
  <si>
    <t>7.02*0.2*0.3</t>
  </si>
  <si>
    <t>PTL-384</t>
  </si>
  <si>
    <t>平台梁-384</t>
  </si>
  <si>
    <t>PTL-385</t>
  </si>
  <si>
    <t>平台梁-385</t>
  </si>
  <si>
    <t>PTL-386</t>
  </si>
  <si>
    <t>平台梁-386</t>
  </si>
  <si>
    <t>7.02*0.3*0.3</t>
  </si>
  <si>
    <t>PTL-387</t>
  </si>
  <si>
    <t>平台梁-387</t>
  </si>
  <si>
    <t>PTL-388</t>
  </si>
  <si>
    <t>平台梁-388</t>
  </si>
  <si>
    <t>PTL-389</t>
  </si>
  <si>
    <t>平台梁-389</t>
  </si>
  <si>
    <t>PTL-390</t>
  </si>
  <si>
    <t>平台梁-390</t>
  </si>
  <si>
    <t>PTL-391</t>
  </si>
  <si>
    <t>平台梁-391</t>
  </si>
  <si>
    <t>PTL-392</t>
  </si>
  <si>
    <t>平台梁-392</t>
  </si>
  <si>
    <t>PTL-393</t>
  </si>
  <si>
    <t>平台梁-393</t>
  </si>
  <si>
    <t>PTL-394</t>
  </si>
  <si>
    <t>平台梁-394</t>
  </si>
  <si>
    <t>7.02*0.42*0.3</t>
  </si>
  <si>
    <t>PTL-395</t>
  </si>
  <si>
    <t>平台梁-395</t>
  </si>
  <si>
    <t>PTL-396</t>
  </si>
  <si>
    <t>平台梁-396</t>
  </si>
  <si>
    <t>PTL-397</t>
  </si>
  <si>
    <t>平台梁-397</t>
  </si>
  <si>
    <t>PTL-398</t>
  </si>
  <si>
    <t>平台梁-398</t>
  </si>
  <si>
    <t>7.02*0.31*0.3</t>
  </si>
  <si>
    <t>PTL-399</t>
  </si>
  <si>
    <t>平台梁-399</t>
  </si>
  <si>
    <t>PTL-400</t>
  </si>
  <si>
    <t>平台梁-400</t>
  </si>
  <si>
    <t>PTL-401</t>
  </si>
  <si>
    <t>平台梁-401</t>
  </si>
  <si>
    <t>PTL-402</t>
  </si>
  <si>
    <t>平台梁-402</t>
  </si>
  <si>
    <t>PTL-403</t>
  </si>
  <si>
    <t>平台梁-403</t>
  </si>
  <si>
    <t>PTL-404</t>
  </si>
  <si>
    <t>平台梁-404</t>
  </si>
  <si>
    <t>PTL-405</t>
  </si>
  <si>
    <t>平台梁-405</t>
  </si>
  <si>
    <t>PTL-406</t>
  </si>
  <si>
    <t>平台梁-406</t>
  </si>
  <si>
    <t>PTL-407</t>
  </si>
  <si>
    <t>平台梁-407</t>
  </si>
  <si>
    <t>PTL-408</t>
  </si>
  <si>
    <t>平台梁-408</t>
  </si>
  <si>
    <t>PTL-409</t>
  </si>
  <si>
    <t>平台梁-409</t>
  </si>
  <si>
    <t>PTL-410</t>
  </si>
  <si>
    <t>平台梁-410</t>
  </si>
  <si>
    <t>PTL-411</t>
  </si>
  <si>
    <t>平台梁-411</t>
  </si>
  <si>
    <t>PTL-412</t>
  </si>
  <si>
    <t>平台梁-412</t>
  </si>
  <si>
    <t>7*0.4*0.3</t>
  </si>
  <si>
    <t>PTL-413</t>
  </si>
  <si>
    <t>平台梁-413</t>
  </si>
  <si>
    <t>PTL-414</t>
  </si>
  <si>
    <t>平台梁-414</t>
  </si>
  <si>
    <t>PTL-415</t>
  </si>
  <si>
    <t>平台梁-415</t>
  </si>
  <si>
    <t>PTL-416</t>
  </si>
  <si>
    <t>平台梁-416</t>
  </si>
  <si>
    <t>PTL-417</t>
  </si>
  <si>
    <t>平台梁-417</t>
  </si>
  <si>
    <t>PTL-418</t>
  </si>
  <si>
    <t>平台梁-418</t>
  </si>
  <si>
    <t>PTL-419</t>
  </si>
  <si>
    <t>平台梁-419</t>
  </si>
  <si>
    <t>PTL-420</t>
  </si>
  <si>
    <t>平台梁-420</t>
  </si>
  <si>
    <t xml:space="preserve">HW300*300*10*15                </t>
  </si>
  <si>
    <t>1.51*0.5*0.31</t>
  </si>
  <si>
    <t>PTL-421</t>
  </si>
  <si>
    <t>平台梁-421</t>
  </si>
  <si>
    <t>1.51*0.3*0.3</t>
  </si>
  <si>
    <t>PTL-422</t>
  </si>
  <si>
    <t>平台梁-422</t>
  </si>
  <si>
    <t>2.12*0.52*0.3</t>
  </si>
  <si>
    <t>PTL-423</t>
  </si>
  <si>
    <t>平台梁-423</t>
  </si>
  <si>
    <t>PTL-424</t>
  </si>
  <si>
    <t>平台梁-424</t>
  </si>
  <si>
    <t>PTL-425</t>
  </si>
  <si>
    <t>平台梁-425</t>
  </si>
  <si>
    <t>PTL-426</t>
  </si>
  <si>
    <t>平台梁-426</t>
  </si>
  <si>
    <t>1.68*0.52*0.3</t>
  </si>
  <si>
    <t>PTL-427</t>
  </si>
  <si>
    <t>平台梁-427</t>
  </si>
  <si>
    <t>PTL-428</t>
  </si>
  <si>
    <t>平台梁-428</t>
  </si>
  <si>
    <t>1.09*0.3*0.3</t>
  </si>
  <si>
    <t>PTL-429</t>
  </si>
  <si>
    <t>平台梁-429</t>
  </si>
  <si>
    <t>1.37*0.35*0.32</t>
  </si>
  <si>
    <t>PTL-430</t>
  </si>
  <si>
    <t>平台梁-430</t>
  </si>
  <si>
    <t>PTL-431</t>
  </si>
  <si>
    <t>平台梁-431</t>
  </si>
  <si>
    <t>1.49*0.35*0.32</t>
  </si>
  <si>
    <t>PTL-432</t>
  </si>
  <si>
    <t>平台梁-432</t>
  </si>
  <si>
    <t>PTL-433</t>
  </si>
  <si>
    <t>平台梁-433</t>
  </si>
  <si>
    <t>1.37*0.46*0.32</t>
  </si>
  <si>
    <t>PTL-434</t>
  </si>
  <si>
    <t>平台梁-434</t>
  </si>
  <si>
    <t>PTL-435</t>
  </si>
  <si>
    <t>平台梁-435</t>
  </si>
  <si>
    <t xml:space="preserve">HM340*250*9*14                 </t>
  </si>
  <si>
    <t>7.15*0.25*0.55</t>
  </si>
  <si>
    <t>PTL-436</t>
  </si>
  <si>
    <t>平台梁-436</t>
  </si>
  <si>
    <t>3.79*0.36*0.34</t>
  </si>
  <si>
    <t>PTL-437</t>
  </si>
  <si>
    <t>平台梁-437</t>
  </si>
  <si>
    <t>3.79*0.47*0.34</t>
  </si>
  <si>
    <t>PTL-438</t>
  </si>
  <si>
    <t>平台梁-438</t>
  </si>
  <si>
    <t>3.79*0.25*0.34</t>
  </si>
  <si>
    <t>PTL-439</t>
  </si>
  <si>
    <t>平台梁-439</t>
  </si>
  <si>
    <t>PTL-440</t>
  </si>
  <si>
    <t>平台梁-440</t>
  </si>
  <si>
    <t>1.78*0.36*0.38</t>
  </si>
  <si>
    <t>PTL-441</t>
  </si>
  <si>
    <t>平台梁-441</t>
  </si>
  <si>
    <t>7.01*0.25*0.34</t>
  </si>
  <si>
    <t>PTL-442</t>
  </si>
  <si>
    <t>平台梁-442</t>
  </si>
  <si>
    <t>6.69*0.25*0.34</t>
  </si>
  <si>
    <t>PTL-443</t>
  </si>
  <si>
    <t>平台梁-443</t>
  </si>
  <si>
    <t>PTL-444</t>
  </si>
  <si>
    <t>平台梁-444</t>
  </si>
  <si>
    <t>3.49*0.25*0.34</t>
  </si>
  <si>
    <t>PTL-445</t>
  </si>
  <si>
    <t>平台梁-445</t>
  </si>
  <si>
    <t>4.29*0.47*0.34</t>
  </si>
  <si>
    <t>PTL-446</t>
  </si>
  <si>
    <t>平台梁-446</t>
  </si>
  <si>
    <t>PTL-447</t>
  </si>
  <si>
    <t>平台梁-447</t>
  </si>
  <si>
    <t>4.29*0.36*0.34</t>
  </si>
  <si>
    <t>PTL-448</t>
  </si>
  <si>
    <t>平台梁-448</t>
  </si>
  <si>
    <t>PTL-449</t>
  </si>
  <si>
    <t>平台梁-449</t>
  </si>
  <si>
    <t>7.49*0.31*0.3</t>
  </si>
  <si>
    <t>PTL-450</t>
  </si>
  <si>
    <t>平台梁-450</t>
  </si>
  <si>
    <t>6.79*0.25*0.34</t>
  </si>
  <si>
    <t>PTL-451</t>
  </si>
  <si>
    <t>平台梁-451</t>
  </si>
  <si>
    <t>6.79*0.25*0.64</t>
  </si>
  <si>
    <t>PTL-452</t>
  </si>
  <si>
    <t>平台梁-452</t>
  </si>
  <si>
    <t>3.9*0.36*0.34</t>
  </si>
  <si>
    <t>PTL-453</t>
  </si>
  <si>
    <t>平台梁-453</t>
  </si>
  <si>
    <t>PTL-454</t>
  </si>
  <si>
    <t>平台梁-454</t>
  </si>
  <si>
    <t>0.69*0.36*0.34</t>
  </si>
  <si>
    <t>PTL-455</t>
  </si>
  <si>
    <t>平台梁-455</t>
  </si>
  <si>
    <t>3.43*0.47*0.34</t>
  </si>
  <si>
    <t>PTL-456</t>
  </si>
  <si>
    <t>平台梁-456</t>
  </si>
  <si>
    <t>PTL-457</t>
  </si>
  <si>
    <t>平台梁-457</t>
  </si>
  <si>
    <t>PTL-458</t>
  </si>
  <si>
    <t>平台梁-458</t>
  </si>
  <si>
    <t>PTL-459</t>
  </si>
  <si>
    <t>平台梁-459</t>
  </si>
  <si>
    <t>PTL-460</t>
  </si>
  <si>
    <t>平台梁-460</t>
  </si>
  <si>
    <t>3.08*0.47*0.34</t>
  </si>
  <si>
    <t>PTL-461</t>
  </si>
  <si>
    <t>平台梁-461</t>
  </si>
  <si>
    <t>PTL-462</t>
  </si>
  <si>
    <t>平台梁-462</t>
  </si>
  <si>
    <t>PTL-463</t>
  </si>
  <si>
    <t>平台梁-463</t>
  </si>
  <si>
    <t>PTL-464</t>
  </si>
  <si>
    <t>平台梁-464</t>
  </si>
  <si>
    <t>PTL-465</t>
  </si>
  <si>
    <t>平台梁-465</t>
  </si>
  <si>
    <t>PTL-466</t>
  </si>
  <si>
    <t>平台梁-466</t>
  </si>
  <si>
    <t>PTL-467</t>
  </si>
  <si>
    <t>平台梁-467</t>
  </si>
  <si>
    <t>3.83*0.47*0.34</t>
  </si>
  <si>
    <t>PTL-468</t>
  </si>
  <si>
    <t>平台梁-468</t>
  </si>
  <si>
    <t>0.87*0.36*0.34</t>
  </si>
  <si>
    <t>PTL-469</t>
  </si>
  <si>
    <t>平台梁-469</t>
  </si>
  <si>
    <t>1.14*0.36*0.34</t>
  </si>
  <si>
    <t>PTL-470</t>
  </si>
  <si>
    <t>平台梁-470</t>
  </si>
  <si>
    <t>PTL-471</t>
  </si>
  <si>
    <t>平台梁-471</t>
  </si>
  <si>
    <t>1.22*0.47*0.34</t>
  </si>
  <si>
    <t>PTL-472</t>
  </si>
  <si>
    <t>平台梁-472</t>
  </si>
  <si>
    <t>4.01*0.36*0.38</t>
  </si>
  <si>
    <t>PTL-473</t>
  </si>
  <si>
    <t>平台梁-473</t>
  </si>
  <si>
    <t>0.48*0.25*0.34</t>
  </si>
  <si>
    <t>PTL-474</t>
  </si>
  <si>
    <t>平台梁-474</t>
  </si>
  <si>
    <t>8.18*0.36*0.34</t>
  </si>
  <si>
    <t>PTL-475</t>
  </si>
  <si>
    <t>平台梁-475</t>
  </si>
  <si>
    <t>PTL-476</t>
  </si>
  <si>
    <t>平台梁-476</t>
  </si>
  <si>
    <t xml:space="preserve">HW200*200*8*12                 </t>
  </si>
  <si>
    <t>0.62*0.2*0.2</t>
  </si>
  <si>
    <t>PTL-477</t>
  </si>
  <si>
    <t>平台梁-477</t>
  </si>
  <si>
    <t>0.5*0.2*0.2</t>
  </si>
  <si>
    <t>PTL-478</t>
  </si>
  <si>
    <t>平台梁-478</t>
  </si>
  <si>
    <t>0.4*0.2*0.2</t>
  </si>
  <si>
    <t>PTL-479</t>
  </si>
  <si>
    <t>平台梁-479</t>
  </si>
  <si>
    <t>0.7*0.2*0.2</t>
  </si>
  <si>
    <t>PTL-480</t>
  </si>
  <si>
    <t>平台梁-480</t>
  </si>
  <si>
    <t>7.38*0.46*0.34</t>
  </si>
  <si>
    <t>PTL-481</t>
  </si>
  <si>
    <t>平台梁-481</t>
  </si>
  <si>
    <t>PTL-482</t>
  </si>
  <si>
    <t>平台梁-482</t>
  </si>
  <si>
    <t xml:space="preserve">C16A                           </t>
  </si>
  <si>
    <t>0.44*0.07*0.16</t>
  </si>
  <si>
    <t>PTL-483</t>
  </si>
  <si>
    <t>平台梁-483</t>
  </si>
  <si>
    <t>0.28*0.07*0.16</t>
  </si>
  <si>
    <t>PTL-484</t>
  </si>
  <si>
    <t>平台梁-484</t>
  </si>
  <si>
    <t>0.65*0.07*0.16</t>
  </si>
  <si>
    <t>PTL-485</t>
  </si>
  <si>
    <t>平台梁-485</t>
  </si>
  <si>
    <t>0.73*0.07*0.16</t>
  </si>
  <si>
    <t>PTL-486</t>
  </si>
  <si>
    <t>平台梁-486</t>
  </si>
  <si>
    <t>1.08*0.07*0.16</t>
  </si>
  <si>
    <t>PTL-487</t>
  </si>
  <si>
    <t>平台梁-487</t>
  </si>
  <si>
    <t>1.09*0.07*0.16</t>
  </si>
  <si>
    <t>PTL-489</t>
  </si>
  <si>
    <t>平台梁-489</t>
  </si>
  <si>
    <t>0.84*0.07*0.16</t>
  </si>
  <si>
    <t>PTL-490</t>
  </si>
  <si>
    <t>平台梁-490</t>
  </si>
  <si>
    <t>PTL-491</t>
  </si>
  <si>
    <t>平台梁-491</t>
  </si>
  <si>
    <t>PTL-492</t>
  </si>
  <si>
    <t>平台梁-492</t>
  </si>
  <si>
    <t>4.58*0.07*0.16</t>
  </si>
  <si>
    <t>PTL-493</t>
  </si>
  <si>
    <t>平台梁-493</t>
  </si>
  <si>
    <t>2.98*0.07*0.16</t>
  </si>
  <si>
    <t>PTL-494</t>
  </si>
  <si>
    <t>平台梁-494</t>
  </si>
  <si>
    <t>6.28*0.07*0.16</t>
  </si>
  <si>
    <t>PTL-495</t>
  </si>
  <si>
    <t>平台梁-495</t>
  </si>
  <si>
    <t>0.86*0.1*0.16</t>
  </si>
  <si>
    <t>PTL-496</t>
  </si>
  <si>
    <t>平台梁-496</t>
  </si>
  <si>
    <t>0.9*0.1*0.16</t>
  </si>
  <si>
    <t>PTL-497</t>
  </si>
  <si>
    <t>平台梁-497</t>
  </si>
  <si>
    <t>1.21*0.07*0.16</t>
  </si>
  <si>
    <t>PTL-498</t>
  </si>
  <si>
    <t>平台梁-498</t>
  </si>
  <si>
    <t>1.68*0.07*0.16</t>
  </si>
  <si>
    <t>PTL-499</t>
  </si>
  <si>
    <t>平台梁-499</t>
  </si>
  <si>
    <t>1.68*0.17*0.16</t>
  </si>
  <si>
    <t>PTL-500</t>
  </si>
  <si>
    <t>平台梁-500</t>
  </si>
  <si>
    <t>PTL-501</t>
  </si>
  <si>
    <t>平台梁-501</t>
  </si>
  <si>
    <t>PTL-502</t>
  </si>
  <si>
    <t>平台梁-502</t>
  </si>
  <si>
    <t>PTL-503</t>
  </si>
  <si>
    <t>平台梁-503</t>
  </si>
  <si>
    <t>1.68*0.2*0.16</t>
  </si>
  <si>
    <t>PTL-504</t>
  </si>
  <si>
    <t>平台梁-504</t>
  </si>
  <si>
    <t>PTL-505</t>
  </si>
  <si>
    <t>平台梁-505</t>
  </si>
  <si>
    <t>PTL-506</t>
  </si>
  <si>
    <t>平台梁-506</t>
  </si>
  <si>
    <t>PTL-507</t>
  </si>
  <si>
    <t>平台梁-507</t>
  </si>
  <si>
    <t>1.68*0.1*0.16</t>
  </si>
  <si>
    <t>PTL-508</t>
  </si>
  <si>
    <t>平台梁-508</t>
  </si>
  <si>
    <t>PTL-509</t>
  </si>
  <si>
    <t>平台梁-509</t>
  </si>
  <si>
    <t>1.33*0.07*0.16</t>
  </si>
  <si>
    <t>PTL-510</t>
  </si>
  <si>
    <t>平台梁-510</t>
  </si>
  <si>
    <t>2.36*0.07*0.16</t>
  </si>
  <si>
    <t>PTL-511</t>
  </si>
  <si>
    <t>平台梁-511</t>
  </si>
  <si>
    <t>1.16*0.07*0.16</t>
  </si>
  <si>
    <t>PTL-512</t>
  </si>
  <si>
    <t>平台梁-512</t>
  </si>
  <si>
    <t>1.51*0.07*0.16</t>
  </si>
  <si>
    <t>PTL-513</t>
  </si>
  <si>
    <t>平台梁-513</t>
  </si>
  <si>
    <t xml:space="preserve">C12.6                          </t>
  </si>
  <si>
    <t>0.82*0.16*0.13</t>
  </si>
  <si>
    <t>PTL-514</t>
  </si>
  <si>
    <t>平台梁-514</t>
  </si>
  <si>
    <t>0.83*0.06*0.13</t>
  </si>
  <si>
    <t>PTL-515</t>
  </si>
  <si>
    <t>平台梁-515</t>
  </si>
  <si>
    <t>0.63*0.06*0.13</t>
  </si>
  <si>
    <t>PTL-516</t>
  </si>
  <si>
    <t>平台梁-516</t>
  </si>
  <si>
    <t>0.68*0.06*0.13</t>
  </si>
  <si>
    <t>PTL-517</t>
  </si>
  <si>
    <t>平台梁-517</t>
  </si>
  <si>
    <t>0.53*0.06*0.13</t>
  </si>
  <si>
    <t>PTL-518</t>
  </si>
  <si>
    <t>平台梁-518</t>
  </si>
  <si>
    <t>0.62*0.06*0.13</t>
  </si>
  <si>
    <t>PTL-519</t>
  </si>
  <si>
    <t>平台梁-519</t>
  </si>
  <si>
    <t>1.08*0.06*0.13</t>
  </si>
  <si>
    <t>PTL-520</t>
  </si>
  <si>
    <t>平台梁-520</t>
  </si>
  <si>
    <t>0.95*0.06*0.13</t>
  </si>
  <si>
    <t>PTL-521</t>
  </si>
  <si>
    <t>平台梁-521</t>
  </si>
  <si>
    <t>0.99*0.06*0.13</t>
  </si>
  <si>
    <t>PTL-522</t>
  </si>
  <si>
    <t>平台梁-522</t>
  </si>
  <si>
    <t>PTL-523</t>
  </si>
  <si>
    <t>平台梁-523</t>
  </si>
  <si>
    <t>1.99*0.06*0.13</t>
  </si>
  <si>
    <t>PTL-524</t>
  </si>
  <si>
    <t>平台梁-524</t>
  </si>
  <si>
    <t>PTL-525</t>
  </si>
  <si>
    <t>平台梁-525</t>
  </si>
  <si>
    <t>0.49*0.06*0.13</t>
  </si>
  <si>
    <t>PTL-526</t>
  </si>
  <si>
    <t>平台梁-526</t>
  </si>
  <si>
    <t>0.75*0.06*0.13</t>
  </si>
  <si>
    <t>PTL-527</t>
  </si>
  <si>
    <t>平台梁-527</t>
  </si>
  <si>
    <t>0.9*0.06*0.13</t>
  </si>
  <si>
    <t>PTL-528</t>
  </si>
  <si>
    <t>平台梁-528</t>
  </si>
  <si>
    <t>PTL-529</t>
  </si>
  <si>
    <t>平台梁-529</t>
  </si>
  <si>
    <t>0.65*0.06*0.13</t>
  </si>
  <si>
    <t>PTL-530</t>
  </si>
  <si>
    <t>平台梁-530</t>
  </si>
  <si>
    <t>0.73*0.06*0.13</t>
  </si>
  <si>
    <t>PTL-531</t>
  </si>
  <si>
    <t>平台梁-531</t>
  </si>
  <si>
    <t>1.63*0.06*0.13</t>
  </si>
  <si>
    <t>PTL-532</t>
  </si>
  <si>
    <t>平台梁-532</t>
  </si>
  <si>
    <t>1.04*0.06*0.13</t>
  </si>
  <si>
    <t>PTL-533</t>
  </si>
  <si>
    <t>平台梁-533</t>
  </si>
  <si>
    <t>1.18*0.06*0.13</t>
  </si>
  <si>
    <t>PTL-534</t>
  </si>
  <si>
    <t>平台梁-534</t>
  </si>
  <si>
    <t>1.16*0.06*0.13</t>
  </si>
  <si>
    <t>PTL-535</t>
  </si>
  <si>
    <t>平台梁-535</t>
  </si>
  <si>
    <t>1.33*0.06*0.13</t>
  </si>
  <si>
    <t>PTL-536</t>
  </si>
  <si>
    <t>平台梁-536</t>
  </si>
  <si>
    <t>1.35*0.06*0.13</t>
  </si>
  <si>
    <t>PTL-537</t>
  </si>
  <si>
    <t>平台梁-537</t>
  </si>
  <si>
    <t>1.3*0.06*0.13</t>
  </si>
  <si>
    <t>PTL-538</t>
  </si>
  <si>
    <t>平台梁-538</t>
  </si>
  <si>
    <t>1.91*0.06*0.13</t>
  </si>
  <si>
    <t>PTL-539</t>
  </si>
  <si>
    <t>平台梁-539</t>
  </si>
  <si>
    <t>1.26*0.06*0.13</t>
  </si>
  <si>
    <t>PTL-540</t>
  </si>
  <si>
    <t>平台梁-540</t>
  </si>
  <si>
    <t>1.96*0.06*0.13</t>
  </si>
  <si>
    <t>PTL-541</t>
  </si>
  <si>
    <t>平台梁-541</t>
  </si>
  <si>
    <t>1.96*0.16*0.13</t>
  </si>
  <si>
    <t>PTL-542</t>
  </si>
  <si>
    <t>平台梁-542</t>
  </si>
  <si>
    <t>0.91*0.06*0.13</t>
  </si>
  <si>
    <t>PTL-543</t>
  </si>
  <si>
    <t>平台梁-543</t>
  </si>
  <si>
    <t>1.23*0.06*0.13</t>
  </si>
  <si>
    <t>PTL-544</t>
  </si>
  <si>
    <t>平台梁-544</t>
  </si>
  <si>
    <t>1.41*0.06*0.13</t>
  </si>
  <si>
    <t>PTL-545</t>
  </si>
  <si>
    <t>平台梁-545</t>
  </si>
  <si>
    <t>1.45*0.06*0.13</t>
  </si>
  <si>
    <t>PTL-546</t>
  </si>
  <si>
    <t>平台梁-546</t>
  </si>
  <si>
    <t>1.2*0.06*0.13</t>
  </si>
  <si>
    <t>PTL-547</t>
  </si>
  <si>
    <t>平台梁-547</t>
  </si>
  <si>
    <t>0.85*0.06*0.13</t>
  </si>
  <si>
    <t>PTL-548</t>
  </si>
  <si>
    <t>平台梁-548</t>
  </si>
  <si>
    <t>0.84*0.06*0.13</t>
  </si>
  <si>
    <t>PTL-549</t>
  </si>
  <si>
    <t>平台梁-549</t>
  </si>
  <si>
    <t>1.19*0.06*0.13</t>
  </si>
  <si>
    <t>PTL-550</t>
  </si>
  <si>
    <t>平台梁-550</t>
  </si>
  <si>
    <t>8.18*0.41*0.39</t>
  </si>
  <si>
    <t>PTL-551</t>
  </si>
  <si>
    <t>平台梁-551</t>
  </si>
  <si>
    <t>PTL-552</t>
  </si>
  <si>
    <t>平台梁-552</t>
  </si>
  <si>
    <t>8.18*0.52*0.39</t>
  </si>
  <si>
    <t>PTL-553</t>
  </si>
  <si>
    <t>平台梁-553</t>
  </si>
  <si>
    <t>PTL-554</t>
  </si>
  <si>
    <t>平台梁-554</t>
  </si>
  <si>
    <t>3.86*0.36*0.38</t>
  </si>
  <si>
    <t>PTL-555</t>
  </si>
  <si>
    <t>平台梁-555</t>
  </si>
  <si>
    <t>4.38*0.47*0.34</t>
  </si>
  <si>
    <t>PTL-556</t>
  </si>
  <si>
    <t>平台梁-556</t>
  </si>
  <si>
    <t>PTL-557</t>
  </si>
  <si>
    <t>平台梁-557</t>
  </si>
  <si>
    <t xml:space="preserve">HM194*150*6*9                  </t>
  </si>
  <si>
    <t>1.43*0.25*0.2</t>
  </si>
  <si>
    <t>PTL-558</t>
  </si>
  <si>
    <t>平台梁-558</t>
  </si>
  <si>
    <t>0.98*0.15*0.2</t>
  </si>
  <si>
    <t>PTL-559</t>
  </si>
  <si>
    <t>平台梁-559</t>
  </si>
  <si>
    <t>1.07*0.15*0.2</t>
  </si>
  <si>
    <t>PTL-560</t>
  </si>
  <si>
    <t>平台梁-560</t>
  </si>
  <si>
    <t xml:space="preserve">HN200*100*5.5*8                </t>
  </si>
  <si>
    <t>0.55*0.24*0.2</t>
  </si>
  <si>
    <t>PTL-561</t>
  </si>
  <si>
    <t>平台梁-561</t>
  </si>
  <si>
    <t>0.55*0.17*0.2</t>
  </si>
  <si>
    <t>PTL-562</t>
  </si>
  <si>
    <t>平台梁-562</t>
  </si>
  <si>
    <t>PTL-563</t>
  </si>
  <si>
    <t>平台梁-563</t>
  </si>
  <si>
    <t>6*0.1*0.2</t>
  </si>
  <si>
    <t>PTL-564</t>
  </si>
  <si>
    <t>平台梁-564</t>
  </si>
  <si>
    <t>0.8*0.1*0.2</t>
  </si>
  <si>
    <t>PTL-565</t>
  </si>
  <si>
    <t>平台梁-565</t>
  </si>
  <si>
    <t>0.67*0.1*0.2</t>
  </si>
  <si>
    <t>PTL-566</t>
  </si>
  <si>
    <t>平台梁-566</t>
  </si>
  <si>
    <t>2.21*0.15*0.2</t>
  </si>
  <si>
    <t>PTL-567</t>
  </si>
  <si>
    <t>平台梁-567</t>
  </si>
  <si>
    <t>PTL-568</t>
  </si>
  <si>
    <t>平台梁-568</t>
  </si>
  <si>
    <t xml:space="preserve">C10                            </t>
  </si>
  <si>
    <t>0.9*0.05*0.1</t>
  </si>
  <si>
    <t>PTL-569</t>
  </si>
  <si>
    <t>平台梁-569</t>
  </si>
  <si>
    <t>1.04*0.05*0.1</t>
  </si>
  <si>
    <t>PTL-570</t>
  </si>
  <si>
    <t>平台梁-570</t>
  </si>
  <si>
    <t>1.19*0.05*0.1</t>
  </si>
  <si>
    <t>PTL-571</t>
  </si>
  <si>
    <t>平台梁-571</t>
  </si>
  <si>
    <t>0.78*0.05*0.1</t>
  </si>
  <si>
    <t>PTL-572</t>
  </si>
  <si>
    <t>平台梁-572</t>
  </si>
  <si>
    <t xml:space="preserve">HM588*300*12*20                </t>
  </si>
  <si>
    <t>6.84*0.45*0.61</t>
  </si>
  <si>
    <t>PTL-573</t>
  </si>
  <si>
    <t>平台梁-573</t>
  </si>
  <si>
    <t>PTL-574</t>
  </si>
  <si>
    <t>平台梁-574</t>
  </si>
  <si>
    <t>7.18*0.52*0.55</t>
  </si>
  <si>
    <t>PTL-575</t>
  </si>
  <si>
    <t>平台梁-575</t>
  </si>
  <si>
    <t>PTL-576</t>
  </si>
  <si>
    <t>平台梁-576</t>
  </si>
  <si>
    <t>8.18*0.52*0.55</t>
  </si>
  <si>
    <t>PTL-577</t>
  </si>
  <si>
    <t>平台梁-577</t>
  </si>
  <si>
    <t>PTL-578</t>
  </si>
  <si>
    <t>平台梁-578</t>
  </si>
  <si>
    <t>PTL-579</t>
  </si>
  <si>
    <t>平台梁-579</t>
  </si>
  <si>
    <t>PTL-580</t>
  </si>
  <si>
    <t>平台梁-580</t>
  </si>
  <si>
    <t>1.63*0.28*0.2</t>
  </si>
  <si>
    <t>PTL-581</t>
  </si>
  <si>
    <t>平台梁-581</t>
  </si>
  <si>
    <t>1.03*0.15*0.2</t>
  </si>
  <si>
    <t>PTL-582</t>
  </si>
  <si>
    <t>平台梁-582</t>
  </si>
  <si>
    <t>0.68*0.15*0.2</t>
  </si>
  <si>
    <t>PTL-583</t>
  </si>
  <si>
    <t>平台梁-583</t>
  </si>
  <si>
    <t>0.59*0.15*0.2</t>
  </si>
  <si>
    <t>PTL-584</t>
  </si>
  <si>
    <t>平台梁-584</t>
  </si>
  <si>
    <t>1.41*0.25*0.24</t>
  </si>
  <si>
    <t>PTL-585</t>
  </si>
  <si>
    <t>平台梁-585</t>
  </si>
  <si>
    <t>PTL-586</t>
  </si>
  <si>
    <t>平台梁-586</t>
  </si>
  <si>
    <t>PTL-587</t>
  </si>
  <si>
    <t>平台梁-587</t>
  </si>
  <si>
    <t>PTL-588</t>
  </si>
  <si>
    <t>平台梁-588</t>
  </si>
  <si>
    <t>0.73*0.15*0.24</t>
  </si>
  <si>
    <t>PTL-589</t>
  </si>
  <si>
    <t>平台梁-589</t>
  </si>
  <si>
    <t>1.35*0.25*0.24</t>
  </si>
  <si>
    <t>PTL-590</t>
  </si>
  <si>
    <t>平台梁-590</t>
  </si>
  <si>
    <t>PTL-591</t>
  </si>
  <si>
    <t>平台梁-591</t>
  </si>
  <si>
    <t>PTL-592</t>
  </si>
  <si>
    <t>平台梁-592</t>
  </si>
  <si>
    <t>PTL-593</t>
  </si>
  <si>
    <t>平台梁-593</t>
  </si>
  <si>
    <t>0.74*0.15*0.2</t>
  </si>
  <si>
    <t>PTL-594</t>
  </si>
  <si>
    <t>平台梁-594</t>
  </si>
  <si>
    <t>0.75*0.15*0.2</t>
  </si>
  <si>
    <t>PTL-595</t>
  </si>
  <si>
    <t>平台梁-595</t>
  </si>
  <si>
    <t>1.98*0.15*0.2</t>
  </si>
  <si>
    <t>PTL-596</t>
  </si>
  <si>
    <t>平台梁-596</t>
  </si>
  <si>
    <t>1.63*0.27*0.2</t>
  </si>
  <si>
    <t>PTL-597</t>
  </si>
  <si>
    <t>平台梁-597</t>
  </si>
  <si>
    <t>1.63*0.18*0.2</t>
  </si>
  <si>
    <t>PTL-598</t>
  </si>
  <si>
    <t>平台梁-598</t>
  </si>
  <si>
    <t>PTL-599</t>
  </si>
  <si>
    <t>平台梁-599</t>
  </si>
  <si>
    <t>PTL-600</t>
  </si>
  <si>
    <t>平台梁-600</t>
  </si>
  <si>
    <t>0.53*0.15*0.24</t>
  </si>
  <si>
    <t>PTL-601</t>
  </si>
  <si>
    <t>平台梁-601</t>
  </si>
  <si>
    <t>0.64*0.15*0.24</t>
  </si>
  <si>
    <t>PTL-602</t>
  </si>
  <si>
    <t>平台梁-602</t>
  </si>
  <si>
    <t>PTL-603</t>
  </si>
  <si>
    <t>平台梁-603</t>
  </si>
  <si>
    <t>0.58*0.15*0.24</t>
  </si>
  <si>
    <t>PTL-604</t>
  </si>
  <si>
    <t>平台梁-604</t>
  </si>
  <si>
    <t>1.43*0.15*0.2</t>
  </si>
  <si>
    <t>PTL-605</t>
  </si>
  <si>
    <t>平台梁-605</t>
  </si>
  <si>
    <t>1.43*0.35*0.2</t>
  </si>
  <si>
    <t>PTL-606</t>
  </si>
  <si>
    <t>平台梁-606</t>
  </si>
  <si>
    <t>PTL-607</t>
  </si>
  <si>
    <t>平台梁-607</t>
  </si>
  <si>
    <t>PTL-608</t>
  </si>
  <si>
    <t>平台梁-608</t>
  </si>
  <si>
    <t>PTL-609</t>
  </si>
  <si>
    <t>平台梁-609</t>
  </si>
  <si>
    <t>PTL-610</t>
  </si>
  <si>
    <t>平台梁-610</t>
  </si>
  <si>
    <t>2.98*0.15*0.2</t>
  </si>
  <si>
    <t>PTL-611</t>
  </si>
  <si>
    <t>平台梁-611</t>
  </si>
  <si>
    <t>2.27*0.15*0.2</t>
  </si>
  <si>
    <t>PTL-612</t>
  </si>
  <si>
    <t>平台梁-612</t>
  </si>
  <si>
    <t>2.19*0.15*0.2</t>
  </si>
  <si>
    <t>PTL-613</t>
  </si>
  <si>
    <t>平台梁-613</t>
  </si>
  <si>
    <t>2.04*0.15*0.2</t>
  </si>
  <si>
    <t>PTL-614</t>
  </si>
  <si>
    <t>平台梁-614</t>
  </si>
  <si>
    <t>1.38*0.15*0.2</t>
  </si>
  <si>
    <t>PTL-615</t>
  </si>
  <si>
    <t>平台梁-615</t>
  </si>
  <si>
    <t>1.34*0.15*0.2</t>
  </si>
  <si>
    <t>PTL-616</t>
  </si>
  <si>
    <t>平台梁-616</t>
  </si>
  <si>
    <t>2.18*0.15*0.2</t>
  </si>
  <si>
    <t>PTL-617</t>
  </si>
  <si>
    <t>平台梁-617</t>
  </si>
  <si>
    <t>2.1*0.15*0.2</t>
  </si>
  <si>
    <t>PTL-618</t>
  </si>
  <si>
    <t>平台梁-618</t>
  </si>
  <si>
    <t>2.34*0.15*0.2</t>
  </si>
  <si>
    <t>PTL-619</t>
  </si>
  <si>
    <t>平台梁-619</t>
  </si>
  <si>
    <t>2.92*0.15*0.2</t>
  </si>
  <si>
    <t>PTL-620</t>
  </si>
  <si>
    <t>平台梁-620</t>
  </si>
  <si>
    <t>2.86*0.15*0.2</t>
  </si>
  <si>
    <t>PTL-621</t>
  </si>
  <si>
    <t>平台梁-621</t>
  </si>
  <si>
    <t xml:space="preserve">HN350*175*7*11                 </t>
  </si>
  <si>
    <t>7.18*0.39*0.39</t>
  </si>
  <si>
    <t>PTL-622</t>
  </si>
  <si>
    <t>平台梁-622</t>
  </si>
  <si>
    <t>PTL-623</t>
  </si>
  <si>
    <t>平台梁-623</t>
  </si>
  <si>
    <t>PTL-624</t>
  </si>
  <si>
    <t>平台梁-624</t>
  </si>
  <si>
    <t>PTL-625</t>
  </si>
  <si>
    <t>平台梁-625</t>
  </si>
  <si>
    <t>PTL-626</t>
  </si>
  <si>
    <t>平台梁-626</t>
  </si>
  <si>
    <t>PTL-627</t>
  </si>
  <si>
    <t>平台梁-627</t>
  </si>
  <si>
    <t>7.18*0.39*0.35</t>
  </si>
  <si>
    <t>PTL-628</t>
  </si>
  <si>
    <t>平台梁-628</t>
  </si>
  <si>
    <t>PTL-629</t>
  </si>
  <si>
    <t>平台梁-629</t>
  </si>
  <si>
    <t>PTL-630</t>
  </si>
  <si>
    <t>平台梁-630</t>
  </si>
  <si>
    <t>PTL-631</t>
  </si>
  <si>
    <t>平台梁-631</t>
  </si>
  <si>
    <t>PTL-632</t>
  </si>
  <si>
    <t>平台梁-632</t>
  </si>
  <si>
    <t>PTL-633</t>
  </si>
  <si>
    <t>平台梁-633</t>
  </si>
  <si>
    <t>PTL-634</t>
  </si>
  <si>
    <t>平台梁-634</t>
  </si>
  <si>
    <t>PTL-635</t>
  </si>
  <si>
    <t>平台梁-635</t>
  </si>
  <si>
    <t>PTL-636</t>
  </si>
  <si>
    <t>平台梁-636</t>
  </si>
  <si>
    <t>PTL-637</t>
  </si>
  <si>
    <t>平台梁-637</t>
  </si>
  <si>
    <t>PTL-638</t>
  </si>
  <si>
    <t>平台梁-638</t>
  </si>
  <si>
    <t>PTL-639</t>
  </si>
  <si>
    <t>平台梁-639</t>
  </si>
  <si>
    <t>PTL-640</t>
  </si>
  <si>
    <t>平台梁-640</t>
  </si>
  <si>
    <t>PTL-641</t>
  </si>
  <si>
    <t>平台梁-641</t>
  </si>
  <si>
    <t>PTL-642</t>
  </si>
  <si>
    <t>平台梁-642</t>
  </si>
  <si>
    <t>PTL-643</t>
  </si>
  <si>
    <t>平台梁-643</t>
  </si>
  <si>
    <t>PTL-644</t>
  </si>
  <si>
    <t>平台梁-644</t>
  </si>
  <si>
    <t>PTL-645</t>
  </si>
  <si>
    <t>平台梁-645</t>
  </si>
  <si>
    <t>7.18*0.29*0.35</t>
  </si>
  <si>
    <t>PTL-646</t>
  </si>
  <si>
    <t>平台梁-646</t>
  </si>
  <si>
    <t>PTL-647</t>
  </si>
  <si>
    <t>平台梁-647</t>
  </si>
  <si>
    <t>PTL-648</t>
  </si>
  <si>
    <t>平台梁-648</t>
  </si>
  <si>
    <t>PTL-649</t>
  </si>
  <si>
    <t>平台梁-649</t>
  </si>
  <si>
    <t>PTL-650</t>
  </si>
  <si>
    <t>平台梁-650</t>
  </si>
  <si>
    <t>PTL-651</t>
  </si>
  <si>
    <t>平台梁-651</t>
  </si>
  <si>
    <t>PTL-652</t>
  </si>
  <si>
    <t>平台梁-652</t>
  </si>
  <si>
    <t>PTL-653</t>
  </si>
  <si>
    <t>平台梁-653</t>
  </si>
  <si>
    <t>PTL-654</t>
  </si>
  <si>
    <t>平台梁-654</t>
  </si>
  <si>
    <t>PTL-655</t>
  </si>
  <si>
    <t>平台梁-655</t>
  </si>
  <si>
    <t>PTL-656</t>
  </si>
  <si>
    <t>平台梁-656</t>
  </si>
  <si>
    <t>PTL-657</t>
  </si>
  <si>
    <t>平台梁-657</t>
  </si>
  <si>
    <t>PTL-658</t>
  </si>
  <si>
    <t>平台梁-658</t>
  </si>
  <si>
    <t>PTL-659</t>
  </si>
  <si>
    <t>平台梁-659</t>
  </si>
  <si>
    <t>PTL-660</t>
  </si>
  <si>
    <t>平台梁-660</t>
  </si>
  <si>
    <t>PTL-661</t>
  </si>
  <si>
    <t>平台梁-661</t>
  </si>
  <si>
    <t>PTL-662</t>
  </si>
  <si>
    <t>平台梁-662</t>
  </si>
  <si>
    <t>PTL-663</t>
  </si>
  <si>
    <t>平台梁-663</t>
  </si>
  <si>
    <t>PTL-664</t>
  </si>
  <si>
    <t>平台梁-664</t>
  </si>
  <si>
    <t>PTL-665</t>
  </si>
  <si>
    <t>平台梁-665</t>
  </si>
  <si>
    <t>PTL-666</t>
  </si>
  <si>
    <t>平台梁-666</t>
  </si>
  <si>
    <t>PTL-667</t>
  </si>
  <si>
    <t>平台梁-667</t>
  </si>
  <si>
    <t>PTL-668</t>
  </si>
  <si>
    <t>平台梁-668</t>
  </si>
  <si>
    <t>PTZ-1</t>
  </si>
  <si>
    <t>平台柱-1</t>
  </si>
  <si>
    <t>2.4*0.46*0.45</t>
  </si>
  <si>
    <t>PTZ-2</t>
  </si>
  <si>
    <t>平台柱-2</t>
  </si>
  <si>
    <t>PTZ-3</t>
  </si>
  <si>
    <t>平台柱-3</t>
  </si>
  <si>
    <t>PTZ-4</t>
  </si>
  <si>
    <t>平台柱-4</t>
  </si>
  <si>
    <t>PTZ-5</t>
  </si>
  <si>
    <t>平台柱-5</t>
  </si>
  <si>
    <t>PTZ-6</t>
  </si>
  <si>
    <t>平台柱-6</t>
  </si>
  <si>
    <t>PTZ-7</t>
  </si>
  <si>
    <t>平台柱-7</t>
  </si>
  <si>
    <t>PTZ-8</t>
  </si>
  <si>
    <t>平台柱-8</t>
  </si>
  <si>
    <t>PTZ-9</t>
  </si>
  <si>
    <t>平台柱-9</t>
  </si>
  <si>
    <t>6.73*0.65*0.55</t>
  </si>
  <si>
    <t>PTZ-10</t>
  </si>
  <si>
    <t>平台柱-10</t>
  </si>
  <si>
    <t>PTZ-11</t>
  </si>
  <si>
    <t>平台柱-11</t>
  </si>
  <si>
    <t>6.71*0.65*0.55</t>
  </si>
  <si>
    <t>PTZ-12</t>
  </si>
  <si>
    <t>平台柱-12</t>
  </si>
  <si>
    <t>PTZ-13</t>
  </si>
  <si>
    <t>平台柱-13</t>
  </si>
  <si>
    <t>7.07*0.64*0.55</t>
  </si>
  <si>
    <t>PTZ-14</t>
  </si>
  <si>
    <t>平台柱-14</t>
  </si>
  <si>
    <t>PTZ-15</t>
  </si>
  <si>
    <t>平台柱-15</t>
  </si>
  <si>
    <t>5.35*0.34*0.34</t>
  </si>
  <si>
    <t>PTZ-16</t>
  </si>
  <si>
    <t>平台柱-16</t>
  </si>
  <si>
    <t>2.43*0.34*0.34</t>
  </si>
  <si>
    <t>PTZ-17</t>
  </si>
  <si>
    <t>平台柱-17</t>
  </si>
  <si>
    <t>4.95*0.34*0.34</t>
  </si>
  <si>
    <t>PTZ-18</t>
  </si>
  <si>
    <t>平台柱-18</t>
  </si>
  <si>
    <t>5*0.34*0.34</t>
  </si>
  <si>
    <t>PTZ-19</t>
  </si>
  <si>
    <t>平台柱-19</t>
  </si>
  <si>
    <t>5.36*0.34*0.34</t>
  </si>
  <si>
    <t>PTZ-20</t>
  </si>
  <si>
    <t>平台柱-20</t>
  </si>
  <si>
    <t>7.12*0.34*0.34</t>
  </si>
  <si>
    <t>PTZ-21</t>
  </si>
  <si>
    <t>平台柱-21</t>
  </si>
  <si>
    <t>5.45*0.34*0.34</t>
  </si>
  <si>
    <t>PTZ-22</t>
  </si>
  <si>
    <t>平台柱-22</t>
  </si>
  <si>
    <t>5.6*0.34*0.34</t>
  </si>
  <si>
    <t>PTZ-23</t>
  </si>
  <si>
    <t>平台柱-23</t>
  </si>
  <si>
    <t>10.41*0.55*0.5</t>
  </si>
  <si>
    <t>PTZ-24</t>
  </si>
  <si>
    <t>平台柱-24</t>
  </si>
  <si>
    <t>PTZ-25</t>
  </si>
  <si>
    <t>平台柱-25</t>
  </si>
  <si>
    <t>10.41*0.55*0.42</t>
  </si>
  <si>
    <t>PTZ-26</t>
  </si>
  <si>
    <t>平台柱-26</t>
  </si>
  <si>
    <t>PTZ-27</t>
  </si>
  <si>
    <t>平台柱-27</t>
  </si>
  <si>
    <t>4.65*0.55*0.42</t>
  </si>
  <si>
    <t>PTZ-28</t>
  </si>
  <si>
    <t>平台柱-28</t>
  </si>
  <si>
    <t>PTZ-29</t>
  </si>
  <si>
    <t>平台柱-29</t>
  </si>
  <si>
    <t>PTZ-30</t>
  </si>
  <si>
    <t>平台柱-30</t>
  </si>
  <si>
    <t>PTZ-31</t>
  </si>
  <si>
    <t>平台柱-31</t>
  </si>
  <si>
    <t>4.63*0.55*0.42</t>
  </si>
  <si>
    <t>PTZ-32</t>
  </si>
  <si>
    <t>平台柱-32</t>
  </si>
  <si>
    <t>PTZ-33</t>
  </si>
  <si>
    <t>平台柱-33</t>
  </si>
  <si>
    <t>PTZ-34</t>
  </si>
  <si>
    <t>平台柱-34</t>
  </si>
  <si>
    <t>PTZ-35</t>
  </si>
  <si>
    <t>平台柱-35</t>
  </si>
  <si>
    <t>4.58*0.55*0.42</t>
  </si>
  <si>
    <t>PTZ-36</t>
  </si>
  <si>
    <t>平台柱-36</t>
  </si>
  <si>
    <t>PTZ-37</t>
  </si>
  <si>
    <t>平台柱-37</t>
  </si>
  <si>
    <t>PTZ-38</t>
  </si>
  <si>
    <t>平台柱-38</t>
  </si>
  <si>
    <t>PTZ-39</t>
  </si>
  <si>
    <t>平台柱-39</t>
  </si>
  <si>
    <t>4.52*0.55*0.42</t>
  </si>
  <si>
    <t>PTZ-40</t>
  </si>
  <si>
    <t>平台柱-40</t>
  </si>
  <si>
    <t>PTZ-41</t>
  </si>
  <si>
    <t>平台柱-41</t>
  </si>
  <si>
    <t>PTZ-42</t>
  </si>
  <si>
    <t>平台柱-42</t>
  </si>
  <si>
    <t>PTZ-43</t>
  </si>
  <si>
    <t>平台柱-43</t>
  </si>
  <si>
    <t>4.52*0.55*0.51</t>
  </si>
  <si>
    <t>PTZ-44</t>
  </si>
  <si>
    <t>平台柱-44</t>
  </si>
  <si>
    <t>PTZ-45</t>
  </si>
  <si>
    <t>平台柱-45</t>
  </si>
  <si>
    <t>PTZ-46</t>
  </si>
  <si>
    <t>平台柱-46</t>
  </si>
  <si>
    <t>PTZ-47</t>
  </si>
  <si>
    <t>平台柱-47</t>
  </si>
  <si>
    <t>4.55*0.55*0.51</t>
  </si>
  <si>
    <t>PTZ-48</t>
  </si>
  <si>
    <t>平台柱-48</t>
  </si>
  <si>
    <t>PTZ-49</t>
  </si>
  <si>
    <t>平台柱-49</t>
  </si>
  <si>
    <t>4.55*0.55*0.42</t>
  </si>
  <si>
    <t>PTZ-50</t>
  </si>
  <si>
    <t>平台柱-50</t>
  </si>
  <si>
    <t>PTZ-51</t>
  </si>
  <si>
    <t>平台柱-51</t>
  </si>
  <si>
    <t>4.42*0.55*0.42</t>
  </si>
  <si>
    <t>PTZ-52</t>
  </si>
  <si>
    <t>平台柱-52</t>
  </si>
  <si>
    <t>PTZ-53</t>
  </si>
  <si>
    <t>平台柱-53</t>
  </si>
  <si>
    <t>PTZ-54</t>
  </si>
  <si>
    <t>平台柱-54</t>
  </si>
  <si>
    <t>PTZ-55</t>
  </si>
  <si>
    <t>平台柱-55</t>
  </si>
  <si>
    <t>4.36*0.55*0.42</t>
  </si>
  <si>
    <t>PTZ-56</t>
  </si>
  <si>
    <t>平台柱-56</t>
  </si>
  <si>
    <t>PTZ-57</t>
  </si>
  <si>
    <t>平台柱-57</t>
  </si>
  <si>
    <t>PTZ-58</t>
  </si>
  <si>
    <t>平台柱-58</t>
  </si>
  <si>
    <t>PTZ-59</t>
  </si>
  <si>
    <t>平台柱-59</t>
  </si>
  <si>
    <t>6.35*0.55*0.5</t>
  </si>
  <si>
    <t>PTZ-60</t>
  </si>
  <si>
    <t>平台柱-60</t>
  </si>
  <si>
    <t>PTZ-61</t>
  </si>
  <si>
    <t>平台柱-61</t>
  </si>
  <si>
    <t>5.97*0.55*0.5</t>
  </si>
  <si>
    <t>PTZ-62</t>
  </si>
  <si>
    <t>平台柱-62</t>
  </si>
  <si>
    <t>PTZ-63</t>
  </si>
  <si>
    <t>平台柱-63</t>
  </si>
  <si>
    <t>6.17*0.55*0.52</t>
  </si>
  <si>
    <t>PTZ-64</t>
  </si>
  <si>
    <t>平台柱-64</t>
  </si>
  <si>
    <t>PTZ-65</t>
  </si>
  <si>
    <t>平台柱-65</t>
  </si>
  <si>
    <t>6.22*0.55*0.52</t>
  </si>
  <si>
    <t>PTZ-66</t>
  </si>
  <si>
    <t>平台柱-66</t>
  </si>
  <si>
    <t>PTZ-67</t>
  </si>
  <si>
    <t>平台柱-67</t>
  </si>
  <si>
    <t>6.26*0.55*0.7</t>
  </si>
  <si>
    <t>PTZ-68</t>
  </si>
  <si>
    <t>平台柱-68</t>
  </si>
  <si>
    <t>PTZ-69</t>
  </si>
  <si>
    <t>平台柱-69</t>
  </si>
  <si>
    <t>6.31*0.55*0.51</t>
  </si>
  <si>
    <t>PTZ-70</t>
  </si>
  <si>
    <t>平台柱-70</t>
  </si>
  <si>
    <t>PTZ-71</t>
  </si>
  <si>
    <t>平台柱-71</t>
  </si>
  <si>
    <t>6.03*0.55*0.72</t>
  </si>
  <si>
    <t>PTZ-72</t>
  </si>
  <si>
    <t>平台柱-72</t>
  </si>
  <si>
    <t>PTZ-73</t>
  </si>
  <si>
    <t>平台柱-73</t>
  </si>
  <si>
    <t>5.9*0.55*0.52</t>
  </si>
  <si>
    <t>PTZ-74</t>
  </si>
  <si>
    <t>平台柱-74</t>
  </si>
  <si>
    <t>PTZ-75</t>
  </si>
  <si>
    <t>平台柱-75</t>
  </si>
  <si>
    <t>5.95*0.55*0.52</t>
  </si>
  <si>
    <t>PTZ-76</t>
  </si>
  <si>
    <t>平台柱-76</t>
  </si>
  <si>
    <t>PTZ-77</t>
  </si>
  <si>
    <t>平台柱-77</t>
  </si>
  <si>
    <t>5.99*0.55*0.73</t>
  </si>
  <si>
    <t>PTZ-78</t>
  </si>
  <si>
    <t>平台柱-78</t>
  </si>
  <si>
    <t>PTZ-79</t>
  </si>
  <si>
    <t>平台柱-79</t>
  </si>
  <si>
    <t>6.08*0.55*0.52</t>
  </si>
  <si>
    <t>PTZ-80</t>
  </si>
  <si>
    <t>平台柱-80</t>
  </si>
  <si>
    <t>PTZ-81</t>
  </si>
  <si>
    <t>平台柱-81</t>
  </si>
  <si>
    <t>6.12*0.55*0.52</t>
  </si>
  <si>
    <t>PTZ-82</t>
  </si>
  <si>
    <t>平台柱-82</t>
  </si>
  <si>
    <t>PTZ-83</t>
  </si>
  <si>
    <t>平台柱-83</t>
  </si>
  <si>
    <t>5.87*0.55*0.52</t>
  </si>
  <si>
    <t>PTZ-84</t>
  </si>
  <si>
    <t>平台柱-84</t>
  </si>
  <si>
    <t>PTZ-85</t>
  </si>
  <si>
    <t>平台柱-85</t>
  </si>
  <si>
    <t>2.59*0.55*0.52</t>
  </si>
  <si>
    <t>PTZ-86</t>
  </si>
  <si>
    <t>平台柱-86</t>
  </si>
  <si>
    <t>PTZ-87</t>
  </si>
  <si>
    <t>平台柱-87</t>
  </si>
  <si>
    <t>3.27*0.55*0.52</t>
  </si>
  <si>
    <t>PTZ-88</t>
  </si>
  <si>
    <t>平台柱-88</t>
  </si>
  <si>
    <t>PTZ-89</t>
  </si>
  <si>
    <t>平台柱-89</t>
  </si>
  <si>
    <t>5.59*0.55*0.42</t>
  </si>
  <si>
    <t>PTZ-90</t>
  </si>
  <si>
    <t>平台柱-90</t>
  </si>
  <si>
    <t>PTZ-91</t>
  </si>
  <si>
    <t>平台柱-91</t>
  </si>
  <si>
    <t xml:space="preserve">BH700*400*20*25                </t>
  </si>
  <si>
    <t>8.95*1*1.15</t>
  </si>
  <si>
    <t>PTZ-92</t>
  </si>
  <si>
    <t>平台柱-92</t>
  </si>
  <si>
    <t>PTZ-93</t>
  </si>
  <si>
    <t>平台柱-93</t>
  </si>
  <si>
    <t>PTZ-94</t>
  </si>
  <si>
    <t>平台柱-94</t>
  </si>
  <si>
    <t>PTZ-95</t>
  </si>
  <si>
    <t>平台柱-95</t>
  </si>
  <si>
    <t>8.79*1*0.82</t>
  </si>
  <si>
    <t>PTZ-96</t>
  </si>
  <si>
    <t>平台柱-96</t>
  </si>
  <si>
    <t>PTZ-97</t>
  </si>
  <si>
    <t>平台柱-97</t>
  </si>
  <si>
    <t>PTZ-98</t>
  </si>
  <si>
    <t>平台柱-98</t>
  </si>
  <si>
    <t>PTZ-99</t>
  </si>
  <si>
    <t>平台柱-99</t>
  </si>
  <si>
    <t xml:space="preserve">HW250*255*14*14                </t>
  </si>
  <si>
    <t>2.96*0.29*0.31</t>
  </si>
  <si>
    <t>PTZ-100</t>
  </si>
  <si>
    <t>平台柱-100</t>
  </si>
  <si>
    <t>3*0.29*0.31</t>
  </si>
  <si>
    <t>PTZ-101</t>
  </si>
  <si>
    <t>平台柱-101</t>
  </si>
  <si>
    <t>3.05*0.29*0.31</t>
  </si>
  <si>
    <t>PTZ-102</t>
  </si>
  <si>
    <t>平台柱-102</t>
  </si>
  <si>
    <t>3.12*0.29*0.31</t>
  </si>
  <si>
    <t>PTZ-103</t>
  </si>
  <si>
    <t>平台柱-103</t>
  </si>
  <si>
    <t>3.17*0.29*0.31</t>
  </si>
  <si>
    <t>PTZ-104</t>
  </si>
  <si>
    <t>平台柱-104</t>
  </si>
  <si>
    <t>3.24*0.29*0.31</t>
  </si>
  <si>
    <t>PTZ-105</t>
  </si>
  <si>
    <t>平台柱-105</t>
  </si>
  <si>
    <t xml:space="preserve">HW400*400*13*21                </t>
  </si>
  <si>
    <t>10.66*0.76*0.7</t>
  </si>
  <si>
    <t>PTZ-106</t>
  </si>
  <si>
    <t>平台柱-106</t>
  </si>
  <si>
    <t>PTZ-107</t>
  </si>
  <si>
    <t>平台柱-107</t>
  </si>
  <si>
    <t>10.66*0.62*0.7</t>
  </si>
  <si>
    <t>PTZ-108</t>
  </si>
  <si>
    <t>平台柱-108</t>
  </si>
  <si>
    <t>PTZ-109</t>
  </si>
  <si>
    <t>平台柱-109</t>
  </si>
  <si>
    <t>8.79*0.77*0.7</t>
  </si>
  <si>
    <t>PTZ-110</t>
  </si>
  <si>
    <t>平台柱-110</t>
  </si>
  <si>
    <t>PTZ-111</t>
  </si>
  <si>
    <t>平台柱-111</t>
  </si>
  <si>
    <t>8.59*0.55*0.7</t>
  </si>
  <si>
    <t>PTZ-112</t>
  </si>
  <si>
    <t>平台柱-112</t>
  </si>
  <si>
    <t>PTZ-113</t>
  </si>
  <si>
    <t>平台柱-113</t>
  </si>
  <si>
    <t>10.01*0.62*0.7</t>
  </si>
  <si>
    <t>PTZ-114</t>
  </si>
  <si>
    <t>平台柱-114</t>
  </si>
  <si>
    <t>10.01*0.61*0.7</t>
  </si>
  <si>
    <t>PTZ-115</t>
  </si>
  <si>
    <t>平台柱-115</t>
  </si>
  <si>
    <t>PTZ-116</t>
  </si>
  <si>
    <t>平台柱-116</t>
  </si>
  <si>
    <t>PTZ-117</t>
  </si>
  <si>
    <t>平台柱-117</t>
  </si>
  <si>
    <t>10.01*0.48*0.7</t>
  </si>
  <si>
    <t>PTZ-118</t>
  </si>
  <si>
    <t>平台柱-118</t>
  </si>
  <si>
    <t>PTZ-119</t>
  </si>
  <si>
    <t>平台柱-119</t>
  </si>
  <si>
    <t>7.41*0.62*0.7</t>
  </si>
  <si>
    <t>PTZ-120</t>
  </si>
  <si>
    <t>平台柱-120</t>
  </si>
  <si>
    <t>PTZ-121</t>
  </si>
  <si>
    <t>平台柱-121</t>
  </si>
  <si>
    <t xml:space="preserve">HW502*470*20*25                </t>
  </si>
  <si>
    <t>7.24*0.69*0.78</t>
  </si>
  <si>
    <t>PTZ-122</t>
  </si>
  <si>
    <t>平台柱-122</t>
  </si>
  <si>
    <t>PTZ-123</t>
  </si>
  <si>
    <t>平台柱-123</t>
  </si>
  <si>
    <t>7.44*0.84*0.78</t>
  </si>
  <si>
    <t>PTZ-124</t>
  </si>
  <si>
    <t>平台柱-124</t>
  </si>
  <si>
    <t>PTZ-125</t>
  </si>
  <si>
    <t>平台柱-125</t>
  </si>
  <si>
    <t>7.69*0.83*0.78</t>
  </si>
  <si>
    <t>PTZ-126</t>
  </si>
  <si>
    <t>平台柱-126</t>
  </si>
  <si>
    <t>PTZ-127</t>
  </si>
  <si>
    <t>平台柱-127</t>
  </si>
  <si>
    <t>7.89*0.69*0.78</t>
  </si>
  <si>
    <t>PTZ-128</t>
  </si>
  <si>
    <t>平台柱-128</t>
  </si>
  <si>
    <t>PTZ-129</t>
  </si>
  <si>
    <t>平台柱-129</t>
  </si>
  <si>
    <t>8.14*0.69*0.78</t>
  </si>
  <si>
    <t>PTZ-130</t>
  </si>
  <si>
    <t>平台柱-130</t>
  </si>
  <si>
    <t>PTZ-131</t>
  </si>
  <si>
    <t>平台柱-131</t>
  </si>
  <si>
    <t>7.8*1*0.82</t>
  </si>
  <si>
    <t>PTZ-132</t>
  </si>
  <si>
    <t>平台柱-132</t>
  </si>
  <si>
    <t>PTZ-133</t>
  </si>
  <si>
    <t>平台柱-133</t>
  </si>
  <si>
    <t>PTZ-134</t>
  </si>
  <si>
    <t>平台柱-134</t>
  </si>
  <si>
    <t>PTZ-135</t>
  </si>
  <si>
    <t>平台柱-135</t>
  </si>
  <si>
    <t>6.42*0.54*0.54</t>
  </si>
  <si>
    <t>PTZ-136</t>
  </si>
  <si>
    <t>平台柱-136</t>
  </si>
  <si>
    <t>PTZ-137</t>
  </si>
  <si>
    <t>平台柱-137</t>
  </si>
  <si>
    <t>6.22*0.62*0.54</t>
  </si>
  <si>
    <t>PTZ-138</t>
  </si>
  <si>
    <t>平台柱-138</t>
  </si>
  <si>
    <t>PTZ-139</t>
  </si>
  <si>
    <t>平台柱-139</t>
  </si>
  <si>
    <t>8.47*0.83*0.64</t>
  </si>
  <si>
    <t>PTZ-140</t>
  </si>
  <si>
    <t>平台柱-140</t>
  </si>
  <si>
    <t>PTZ-141</t>
  </si>
  <si>
    <t>平台柱-141</t>
  </si>
  <si>
    <t>PTZ-142</t>
  </si>
  <si>
    <t>平台柱-142</t>
  </si>
  <si>
    <t>PTZ-143</t>
  </si>
  <si>
    <t>平台柱-143</t>
  </si>
  <si>
    <t>8.47*0.69*0.64</t>
  </si>
  <si>
    <t>PTZ-144</t>
  </si>
  <si>
    <t>平台柱-144</t>
  </si>
  <si>
    <t>PTZ-145</t>
  </si>
  <si>
    <t>平台柱-145</t>
  </si>
  <si>
    <t>PTZ-146</t>
  </si>
  <si>
    <t>平台柱-146</t>
  </si>
  <si>
    <t>PTZ-147</t>
  </si>
  <si>
    <t>平台柱-147</t>
  </si>
  <si>
    <t>PTZ-148</t>
  </si>
  <si>
    <t>平台柱-148</t>
  </si>
  <si>
    <t xml:space="preserve">    PXC-1</t>
  </si>
  <si>
    <t>平台斜撑-1</t>
  </si>
  <si>
    <t>0.57*0.08*0.08</t>
  </si>
  <si>
    <t xml:space="preserve">    PZC-1</t>
  </si>
  <si>
    <t>平台柱间支撑-1</t>
  </si>
  <si>
    <t>3.2*0.1*0.16</t>
  </si>
  <si>
    <t xml:space="preserve">    PZC-2</t>
  </si>
  <si>
    <t>平台柱间支撑-2</t>
  </si>
  <si>
    <t>1.72*0.08*0.08</t>
  </si>
  <si>
    <t xml:space="preserve">    PZC-3</t>
  </si>
  <si>
    <t>平台柱间支撑-3</t>
  </si>
  <si>
    <t>2.72*0.08*0.08</t>
  </si>
  <si>
    <t xml:space="preserve">    PZC-4</t>
  </si>
  <si>
    <t>平台柱间支撑-4</t>
  </si>
  <si>
    <t xml:space="preserve">L110*10                        </t>
  </si>
  <si>
    <t>3.61*0.13*0.23</t>
  </si>
  <si>
    <t xml:space="preserve">    PZC-5</t>
  </si>
  <si>
    <t>平台柱间支撑-5</t>
  </si>
  <si>
    <t>3.47*0.13*0.23</t>
  </si>
  <si>
    <t xml:space="preserve">    PZC-6</t>
  </si>
  <si>
    <t>平台柱间支撑-6</t>
  </si>
  <si>
    <t>4.27*0.13*0.23</t>
  </si>
  <si>
    <t xml:space="preserve">    PZC-7</t>
  </si>
  <si>
    <t>平台柱间支撑-7</t>
  </si>
  <si>
    <t>3.98*0.13*0.23</t>
  </si>
  <si>
    <t xml:space="preserve">    PZC-8</t>
  </si>
  <si>
    <t>平台柱间支撑-8</t>
  </si>
  <si>
    <t>3.75*0.13*0.23</t>
  </si>
  <si>
    <t xml:space="preserve">    PZC-9</t>
  </si>
  <si>
    <t>平台柱间支撑-9</t>
  </si>
  <si>
    <t>4.14*0.13*0.23</t>
  </si>
  <si>
    <t xml:space="preserve">    PZC-10</t>
  </si>
  <si>
    <t>平台柱间支撑-10</t>
  </si>
  <si>
    <t xml:space="preserve">L100*8                         </t>
  </si>
  <si>
    <t>3.85*0.48*0.21</t>
  </si>
  <si>
    <t xml:space="preserve">    PZC-11</t>
  </si>
  <si>
    <t>平台柱间支撑-11</t>
  </si>
  <si>
    <t>3.56*0.12*0.21</t>
  </si>
  <si>
    <t xml:space="preserve">    PZC-12</t>
  </si>
  <si>
    <t>平台柱间支撑-12</t>
  </si>
  <si>
    <t>6.7*0.91*0.14</t>
  </si>
  <si>
    <t xml:space="preserve">    PZC-13</t>
  </si>
  <si>
    <t>平台柱间支撑-13</t>
  </si>
  <si>
    <t>2.33*0.12*0.21</t>
  </si>
  <si>
    <t xml:space="preserve">    PZC-14</t>
  </si>
  <si>
    <t>平台柱间支撑-14</t>
  </si>
  <si>
    <t>2.12*0.12*0.21</t>
  </si>
  <si>
    <t xml:space="preserve">    PZC-15</t>
  </si>
  <si>
    <t>平台柱间支撑-15</t>
  </si>
  <si>
    <t>1.42*0.12*0.21</t>
  </si>
  <si>
    <t xml:space="preserve">    PZC-16</t>
  </si>
  <si>
    <t>平台柱间支撑-16</t>
  </si>
  <si>
    <t>0.78*0.12*0.21</t>
  </si>
  <si>
    <t xml:space="preserve">    PZC-17</t>
  </si>
  <si>
    <t>平台柱间支撑-17</t>
  </si>
  <si>
    <t>7.38*0.61*0.21</t>
  </si>
  <si>
    <t xml:space="preserve">    PZC-18</t>
  </si>
  <si>
    <t>平台柱间支撑-18</t>
  </si>
  <si>
    <t>3.55*0.12*0.21</t>
  </si>
  <si>
    <t xml:space="preserve">    PZC-19</t>
  </si>
  <si>
    <t>平台柱间支撑-19</t>
  </si>
  <si>
    <t>7.4*0.61*0.21</t>
  </si>
  <si>
    <t xml:space="preserve">    PZC-20</t>
  </si>
  <si>
    <t>平台柱间支撑-20</t>
  </si>
  <si>
    <t xml:space="preserve">    PZC-21</t>
  </si>
  <si>
    <t>平台柱间支撑-21</t>
  </si>
  <si>
    <t>7.42*0.62*0.21</t>
  </si>
  <si>
    <t xml:space="preserve">    PZC-22</t>
  </si>
  <si>
    <t>平台柱间支撑-22</t>
  </si>
  <si>
    <t>3.57*0.12*0.21</t>
  </si>
  <si>
    <t xml:space="preserve">    PZC-23</t>
  </si>
  <si>
    <t>平台柱间支撑-23</t>
  </si>
  <si>
    <t>7.05*0.56*0.21</t>
  </si>
  <si>
    <t xml:space="preserve">    PZC-24</t>
  </si>
  <si>
    <t>平台柱间支撑-24</t>
  </si>
  <si>
    <t>3.35*0.12*0.21</t>
  </si>
  <si>
    <t xml:space="preserve">    PZC-25</t>
  </si>
  <si>
    <t>平台柱间支撑-25</t>
  </si>
  <si>
    <t>6.99*0.53*0.21</t>
  </si>
  <si>
    <t xml:space="preserve">    PZC-26</t>
  </si>
  <si>
    <t>平台柱间支撑-26</t>
  </si>
  <si>
    <t>3.32*0.12*0.21</t>
  </si>
  <si>
    <t xml:space="preserve">    PZC-27</t>
  </si>
  <si>
    <t>平台柱间支撑-27</t>
  </si>
  <si>
    <t xml:space="preserve">L140*10                        </t>
  </si>
  <si>
    <t>8.64*0.7*0.29</t>
  </si>
  <si>
    <t xml:space="preserve">    PZC-28</t>
  </si>
  <si>
    <t>平台柱间支撑-28</t>
  </si>
  <si>
    <t>3.97*0.16*0.29</t>
  </si>
  <si>
    <t xml:space="preserve">    PZC-29</t>
  </si>
  <si>
    <t>平台柱间支撑-29</t>
  </si>
  <si>
    <t>4.18*0.16*0.29</t>
  </si>
  <si>
    <t xml:space="preserve">    PZC-30</t>
  </si>
  <si>
    <t>平台柱间支撑-30</t>
  </si>
  <si>
    <t>9.28*0.71*0.29</t>
  </si>
  <si>
    <t xml:space="preserve">    PZC-31</t>
  </si>
  <si>
    <t>平台柱间支撑-31</t>
  </si>
  <si>
    <t>3.43*0.16*0.29</t>
  </si>
  <si>
    <t xml:space="preserve">    PZC-32</t>
  </si>
  <si>
    <t>平台柱间支撑-32</t>
  </si>
  <si>
    <t>8.22*0.71*0.29</t>
  </si>
  <si>
    <t xml:space="preserve">    PZC-33</t>
  </si>
  <si>
    <t>平台柱间支撑-33</t>
  </si>
  <si>
    <t>4.15*0.16*0.29</t>
  </si>
  <si>
    <t xml:space="preserve">    PZC-34</t>
  </si>
  <si>
    <t>平台柱间支撑-34</t>
  </si>
  <si>
    <t>8.57*0.68*0.29</t>
  </si>
  <si>
    <t xml:space="preserve">    PZC-35</t>
  </si>
  <si>
    <t>平台柱间支撑-35</t>
  </si>
  <si>
    <t>3.76*0.16*0.29</t>
  </si>
  <si>
    <t xml:space="preserve">    PZC-36</t>
  </si>
  <si>
    <t>平台柱间支撑-36</t>
  </si>
  <si>
    <t>7.65*0.66*0.29</t>
  </si>
  <si>
    <t xml:space="preserve">    PZC-37</t>
  </si>
  <si>
    <t>平台柱间支撑-37</t>
  </si>
  <si>
    <t>3.77*0.16*0.29</t>
  </si>
  <si>
    <t xml:space="preserve">    PZC-38</t>
  </si>
  <si>
    <t>平台柱间支撑-38</t>
  </si>
  <si>
    <t>7.9*0.72*0.29</t>
  </si>
  <si>
    <t xml:space="preserve">    PZC-39</t>
  </si>
  <si>
    <t>平台柱间支撑-39</t>
  </si>
  <si>
    <t>4.5*0.16*0.29</t>
  </si>
  <si>
    <t xml:space="preserve"> T1B06a-18-1</t>
  </si>
  <si>
    <t>钢斜体-1</t>
  </si>
  <si>
    <t>2.62*0.74*2.9</t>
  </si>
  <si>
    <t xml:space="preserve"> T1B08a-06-1</t>
  </si>
  <si>
    <t>钢斜体-2</t>
  </si>
  <si>
    <t>0.94*0.74*1.7</t>
  </si>
  <si>
    <t>T2B06a-08-1</t>
  </si>
  <si>
    <t>钢斜体-3</t>
  </si>
  <si>
    <t>0.9*0.74*1.9</t>
  </si>
  <si>
    <t>T2B06a-14-1</t>
  </si>
  <si>
    <t>钢斜体-4</t>
  </si>
  <si>
    <t>1.5*0.74*2.5</t>
  </si>
  <si>
    <t>T2B06a-18-1</t>
  </si>
  <si>
    <t>钢斜体-5</t>
  </si>
  <si>
    <t>1.9*0.74*2.9</t>
  </si>
  <si>
    <t>T2B06a-22-1</t>
  </si>
  <si>
    <t>钢斜体-6</t>
  </si>
  <si>
    <t>2.3*0.74*3.3</t>
  </si>
  <si>
    <t>T2B06a-24-1</t>
  </si>
  <si>
    <t>钢斜体-7</t>
  </si>
  <si>
    <t>2.5*0.74*3.5</t>
  </si>
  <si>
    <t>T2B06a-30-1</t>
  </si>
  <si>
    <t>钢斜体-8</t>
  </si>
  <si>
    <t>3.1*0.74*4.1</t>
  </si>
  <si>
    <t>T2B06a-32-1</t>
  </si>
  <si>
    <t>钢斜体-9</t>
  </si>
  <si>
    <t>3.3*0.74*4.3</t>
  </si>
  <si>
    <t>T2B06a-48-1</t>
  </si>
  <si>
    <t>钢斜体-10</t>
  </si>
  <si>
    <t>4.9*0.74*5.9</t>
  </si>
  <si>
    <t>T2B08a-10-1</t>
  </si>
  <si>
    <t>钢斜体-11</t>
  </si>
  <si>
    <t>1.1*0.94*2.1</t>
  </si>
  <si>
    <t>T2B08a-18-1</t>
  </si>
  <si>
    <t>钢斜体-12</t>
  </si>
  <si>
    <t>1.9*0.94*2.9</t>
  </si>
  <si>
    <t>T2B08a-22-1</t>
  </si>
  <si>
    <t>钢斜体-13</t>
  </si>
  <si>
    <t>2.3*0.94*3.3</t>
  </si>
  <si>
    <t>T2B08a-24-1</t>
  </si>
  <si>
    <t>钢斜体-14</t>
  </si>
  <si>
    <t>2.5*0.94*3.5</t>
  </si>
  <si>
    <t>T2B08a-25-1</t>
  </si>
  <si>
    <t>钢斜体-15</t>
  </si>
  <si>
    <t>2.6*0.94*3.6</t>
  </si>
  <si>
    <t>T2B08a-26-1</t>
  </si>
  <si>
    <t>钢斜体-16</t>
  </si>
  <si>
    <t>2.7*0.94*3.7</t>
  </si>
  <si>
    <t>T2B08a-28-1</t>
  </si>
  <si>
    <t>钢斜体-17</t>
  </si>
  <si>
    <t>2.9*0.94*3.9</t>
  </si>
  <si>
    <t>T2B08a-30-1</t>
  </si>
  <si>
    <t>钢斜体-18</t>
  </si>
  <si>
    <t>3.1*0.94*4.1</t>
  </si>
  <si>
    <t>T2B08a-32-1</t>
  </si>
  <si>
    <t>钢斜体-19</t>
  </si>
  <si>
    <t>3.3*0.94*4.3</t>
  </si>
  <si>
    <t>T2B08a-38-1</t>
  </si>
  <si>
    <t>钢斜体-20</t>
  </si>
  <si>
    <t>3.9*0.94*4.9</t>
  </si>
  <si>
    <t>T2B08a-45-1</t>
  </si>
  <si>
    <t>钢斜体-21</t>
  </si>
  <si>
    <t>4.6*0.94*5.6</t>
  </si>
  <si>
    <t>T2B08a-46-1</t>
  </si>
  <si>
    <t>钢斜体-22</t>
  </si>
  <si>
    <t>4.7*0.94*5.7</t>
  </si>
  <si>
    <t>T2B10a-10-1</t>
  </si>
  <si>
    <t>钢斜体-23</t>
  </si>
  <si>
    <t>1.1*1.14*2.1</t>
  </si>
  <si>
    <t>T2B10a-21-1</t>
  </si>
  <si>
    <t>钢斜体-24</t>
  </si>
  <si>
    <t>2.2*1.14*3.2</t>
  </si>
  <si>
    <t>T2D06a-16-1</t>
  </si>
  <si>
    <t>钢斜体-25</t>
  </si>
  <si>
    <t>2.3*0.74*2.7</t>
  </si>
  <si>
    <t>T2D06a-38-1</t>
  </si>
  <si>
    <t>钢斜体-26</t>
  </si>
  <si>
    <t>4.9*0.74*4.9</t>
  </si>
  <si>
    <t>T2D06a-45-1</t>
  </si>
  <si>
    <t>钢斜体-27</t>
  </si>
  <si>
    <t>5.15*0.74*5.6</t>
  </si>
  <si>
    <t>T2D06a-45-2</t>
  </si>
  <si>
    <t>钢斜体-28</t>
  </si>
  <si>
    <t>T2D08a-26-1</t>
  </si>
  <si>
    <t>钢斜体-29</t>
  </si>
  <si>
    <t>3.43*0.94*3.7</t>
  </si>
  <si>
    <t>T3B06a-46-1</t>
  </si>
  <si>
    <t>钢斜体-30</t>
  </si>
  <si>
    <t>2.86*0.74*5.7</t>
  </si>
  <si>
    <t>T506-1</t>
  </si>
  <si>
    <t>钢直梯-1</t>
  </si>
  <si>
    <t xml:space="preserve">C14A                           </t>
  </si>
  <si>
    <t>4.2*0.72*0.53</t>
  </si>
  <si>
    <t>T506-2</t>
  </si>
  <si>
    <t>钢直梯-2</t>
  </si>
  <si>
    <t>6.9*0.72*0.53</t>
  </si>
  <si>
    <t>T506-3</t>
  </si>
  <si>
    <t>钢直梯-3</t>
  </si>
  <si>
    <t>7.1*0.72*0.38</t>
  </si>
  <si>
    <t>THB-1</t>
  </si>
  <si>
    <t>托焊板-1</t>
  </si>
  <si>
    <t xml:space="preserve">PL6*30                         </t>
  </si>
  <si>
    <t>0.18*0.03*0.006</t>
  </si>
  <si>
    <t>THB-2</t>
  </si>
  <si>
    <t>托焊板-2</t>
  </si>
  <si>
    <t>0.2*0.03*0.006</t>
  </si>
  <si>
    <t>THB-3</t>
  </si>
  <si>
    <t>托焊板-3</t>
  </si>
  <si>
    <t>THB-4</t>
  </si>
  <si>
    <t>托焊板-4</t>
  </si>
  <si>
    <t>0.3*0.03*0.006</t>
  </si>
  <si>
    <t>THB-5</t>
  </si>
  <si>
    <t>托焊板-5</t>
  </si>
  <si>
    <t>0.25*0.03*0.006</t>
  </si>
  <si>
    <t>WL-1</t>
  </si>
  <si>
    <t>屋檩-1</t>
  </si>
  <si>
    <t xml:space="preserve">C220*75*20*2.5                 </t>
  </si>
  <si>
    <t>8.5*0.22*0.08</t>
  </si>
  <si>
    <t>XC-1</t>
  </si>
  <si>
    <t>斜撑-1</t>
  </si>
  <si>
    <t xml:space="preserve">L63*5                          </t>
  </si>
  <si>
    <t>0.56*0.07*0.07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</si>
</sst>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7" formatCode="0.0000_);[Red]\(0.0000\)"/>
    <numFmt numFmtId="178" formatCode="0.00_ "/>
    <numFmt numFmtId="179" formatCode="0_ "/>
    <numFmt numFmtId="180" formatCode="0.0_ "/>
    <numFmt numFmtId="181" formatCode="0.00\ "/>
    <numFmt numFmtId="182" formatCode="0.000_ "/>
    <numFmt numFmtId="183" formatCode="0.0"/>
    <numFmt numFmtId="184" formatCode="0_);[Red]\(0\)"/>
  </numFmts>
  <fonts count="1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2060"/>
      <name val="宋体"/>
      <charset val="134"/>
      <scheme val="minor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0"/>
      <color rgb="FF00008B"/>
      <name val="Arial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10"/>
      <color theme="1"/>
      <name val="宋体"/>
      <charset val="134"/>
    </font>
    <font>
      <sz val="10"/>
      <color rgb="FF00008B"/>
      <name val="宋体"/>
      <charset val="134"/>
    </font>
    <font>
      <vertAlign val="superscript"/>
      <sz val="10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4" fillId="0" borderId="2" xfId="2" applyBorder="1" applyAlignment="1">
      <alignment horizontal="center" vertical="center"/>
    </xf>
    <xf numFmtId="0" fontId="14" fillId="0" borderId="0" xfId="2">
      <alignment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4" fillId="0" borderId="2" xfId="2" applyBorder="1" applyAlignment="1">
      <alignment horizontal="left" vertical="center"/>
    </xf>
    <xf numFmtId="0" fontId="14" fillId="0" borderId="2" xfId="2" applyBorder="1">
      <alignment vertical="center"/>
    </xf>
    <xf numFmtId="0" fontId="0" fillId="0" borderId="2" xfId="0" applyBorder="1">
      <alignment vertical="center"/>
    </xf>
    <xf numFmtId="0" fontId="1" fillId="0" borderId="6" xfId="0" applyFont="1" applyBorder="1" applyAlignment="1">
      <alignment horizontal="left" vertical="center"/>
    </xf>
    <xf numFmtId="180" fontId="1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81" fontId="8" fillId="3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82" fontId="1" fillId="2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8" fontId="1" fillId="2" borderId="2" xfId="0" applyNumberFormat="1" applyFont="1" applyFill="1" applyBorder="1">
      <alignment vertical="center"/>
    </xf>
    <xf numFmtId="178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83" fontId="9" fillId="2" borderId="2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top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182" fontId="1" fillId="7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84" fontId="13" fillId="4" borderId="2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84" fontId="13" fillId="4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182" fontId="1" fillId="7" borderId="4" xfId="0" applyNumberFormat="1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/>
    </xf>
    <xf numFmtId="182" fontId="0" fillId="6" borderId="2" xfId="0" applyNumberForma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80" fontId="1" fillId="2" borderId="4" xfId="0" applyNumberFormat="1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2000000}"/>
    <cellStyle name="常规 4" xfId="2" xr:uid="{00000000-0005-0000-0000-000033000000}"/>
    <cellStyle name="常规 5" xfId="3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F21" sqref="F21"/>
    </sheetView>
  </sheetViews>
  <sheetFormatPr defaultColWidth="9" defaultRowHeight="13.5" x14ac:dyDescent="0.15"/>
  <cols>
    <col min="1" max="1" width="5.75" customWidth="1"/>
    <col min="2" max="2" width="21.75" customWidth="1"/>
    <col min="3" max="3" width="17.625" customWidth="1"/>
    <col min="4" max="4" width="15.125" customWidth="1"/>
    <col min="5" max="13" width="12.625" customWidth="1"/>
    <col min="14" max="14" width="15.25" customWidth="1"/>
  </cols>
  <sheetData>
    <row r="1" spans="1:14" ht="30" customHeight="1" x14ac:dyDescent="0.15">
      <c r="A1" s="62"/>
      <c r="B1" s="62"/>
      <c r="C1" s="86" t="s">
        <v>0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ht="30" customHeight="1" x14ac:dyDescent="0.15">
      <c r="A2" s="63" t="s">
        <v>1</v>
      </c>
      <c r="B2" s="63" t="s">
        <v>2</v>
      </c>
      <c r="C2" s="63" t="s">
        <v>3</v>
      </c>
      <c r="D2" s="64" t="s">
        <v>4</v>
      </c>
      <c r="E2" s="63" t="s">
        <v>5</v>
      </c>
      <c r="F2" s="63" t="s">
        <v>6</v>
      </c>
      <c r="G2" s="63" t="s">
        <v>7</v>
      </c>
      <c r="H2" s="63" t="s">
        <v>8</v>
      </c>
      <c r="I2" s="72" t="s">
        <v>9</v>
      </c>
      <c r="J2" s="73" t="s">
        <v>10</v>
      </c>
      <c r="K2" s="73" t="s">
        <v>11</v>
      </c>
      <c r="L2" s="63" t="s">
        <v>12</v>
      </c>
      <c r="M2" s="64" t="s">
        <v>13</v>
      </c>
    </row>
    <row r="3" spans="1:14" ht="30" customHeight="1" x14ac:dyDescent="0.15">
      <c r="A3" s="63">
        <v>1</v>
      </c>
      <c r="B3" s="65"/>
      <c r="C3" s="66" t="s">
        <v>14</v>
      </c>
      <c r="D3" s="65"/>
      <c r="E3" s="63" t="s">
        <v>15</v>
      </c>
      <c r="F3" s="63">
        <v>173.667</v>
      </c>
      <c r="G3" s="67">
        <v>173.667</v>
      </c>
      <c r="H3" s="67">
        <v>173.667</v>
      </c>
      <c r="I3" s="70"/>
      <c r="J3" s="72" t="s">
        <v>16</v>
      </c>
      <c r="K3" s="74">
        <v>401.863</v>
      </c>
      <c r="L3" s="70">
        <v>8010</v>
      </c>
      <c r="M3" s="75">
        <v>1391072.67</v>
      </c>
      <c r="N3">
        <f t="shared" ref="N3:N8" si="0">L3*F3</f>
        <v>1391072.67</v>
      </c>
    </row>
    <row r="4" spans="1:14" ht="30" customHeight="1" x14ac:dyDescent="0.15">
      <c r="A4" s="63">
        <v>2</v>
      </c>
      <c r="B4" s="63" t="s">
        <v>17</v>
      </c>
      <c r="C4" s="63" t="s">
        <v>18</v>
      </c>
      <c r="D4" s="64" t="s">
        <v>19</v>
      </c>
      <c r="E4" s="63" t="s">
        <v>15</v>
      </c>
      <c r="F4" s="67">
        <v>14.202</v>
      </c>
      <c r="G4" s="67">
        <v>14.202</v>
      </c>
      <c r="H4" s="67">
        <v>14.202</v>
      </c>
      <c r="I4" s="63">
        <v>7</v>
      </c>
      <c r="J4" s="72" t="s">
        <v>16</v>
      </c>
      <c r="K4" s="63">
        <v>13.742000000000001</v>
      </c>
      <c r="L4" s="63">
        <v>8010</v>
      </c>
      <c r="M4" s="75">
        <v>113758.02</v>
      </c>
      <c r="N4">
        <f t="shared" si="0"/>
        <v>113758.02</v>
      </c>
    </row>
    <row r="5" spans="1:14" ht="30" customHeight="1" x14ac:dyDescent="0.15">
      <c r="A5" s="63">
        <v>3</v>
      </c>
      <c r="B5" s="63" t="s">
        <v>20</v>
      </c>
      <c r="C5" s="63" t="s">
        <v>21</v>
      </c>
      <c r="D5" s="64" t="s">
        <v>22</v>
      </c>
      <c r="E5" s="63" t="s">
        <v>15</v>
      </c>
      <c r="F5" s="63">
        <v>32.363</v>
      </c>
      <c r="G5" s="63">
        <v>32.363</v>
      </c>
      <c r="H5" s="63">
        <v>36.063000000000002</v>
      </c>
      <c r="I5" s="63">
        <v>4</v>
      </c>
      <c r="J5" s="45" t="s">
        <v>23</v>
      </c>
      <c r="K5" s="63">
        <v>67.760000000000005</v>
      </c>
      <c r="L5" s="76">
        <v>11925</v>
      </c>
      <c r="M5" s="75">
        <v>385893</v>
      </c>
      <c r="N5">
        <f t="shared" si="0"/>
        <v>385928.77500000002</v>
      </c>
    </row>
    <row r="6" spans="1:14" ht="30" customHeight="1" x14ac:dyDescent="0.15">
      <c r="A6" s="63">
        <v>4</v>
      </c>
      <c r="B6" s="63"/>
      <c r="C6" s="68" t="s">
        <v>24</v>
      </c>
      <c r="D6" s="69" t="s">
        <v>25</v>
      </c>
      <c r="E6" s="63" t="s">
        <v>26</v>
      </c>
      <c r="F6" s="69">
        <v>13548.0477777777</v>
      </c>
      <c r="G6" s="63">
        <v>1.92</v>
      </c>
      <c r="H6" s="87">
        <v>2.86</v>
      </c>
      <c r="I6" s="87">
        <v>1</v>
      </c>
      <c r="J6" s="90" t="s">
        <v>27</v>
      </c>
      <c r="K6" s="87">
        <v>2</v>
      </c>
      <c r="L6" s="63">
        <v>1.4</v>
      </c>
      <c r="M6" s="75">
        <v>18967.27</v>
      </c>
      <c r="N6">
        <f t="shared" si="0"/>
        <v>18967.266888888778</v>
      </c>
    </row>
    <row r="7" spans="1:14" ht="30" customHeight="1" x14ac:dyDescent="0.15">
      <c r="A7" s="63">
        <v>5</v>
      </c>
      <c r="B7" s="63"/>
      <c r="C7" s="68" t="s">
        <v>28</v>
      </c>
      <c r="D7" s="71" t="s">
        <v>29</v>
      </c>
      <c r="E7" s="63" t="s">
        <v>26</v>
      </c>
      <c r="F7" s="69">
        <v>30435.0285714286</v>
      </c>
      <c r="G7" s="63">
        <v>0.3</v>
      </c>
      <c r="H7" s="88"/>
      <c r="I7" s="88"/>
      <c r="J7" s="91"/>
      <c r="K7" s="88"/>
      <c r="L7" s="63">
        <v>0.1</v>
      </c>
      <c r="M7" s="75">
        <v>3043.5</v>
      </c>
      <c r="N7">
        <f t="shared" si="0"/>
        <v>3043.5028571428602</v>
      </c>
    </row>
    <row r="8" spans="1:14" ht="30" customHeight="1" x14ac:dyDescent="0.15">
      <c r="A8" s="63">
        <v>6</v>
      </c>
      <c r="B8" s="63"/>
      <c r="C8" s="68" t="s">
        <v>30</v>
      </c>
      <c r="D8" s="69" t="s">
        <v>31</v>
      </c>
      <c r="E8" s="63" t="s">
        <v>26</v>
      </c>
      <c r="F8" s="69">
        <v>11572.860266666699</v>
      </c>
      <c r="G8" s="63">
        <v>0.03</v>
      </c>
      <c r="H8" s="88"/>
      <c r="I8" s="88"/>
      <c r="J8" s="91"/>
      <c r="K8" s="88"/>
      <c r="L8" s="63">
        <v>0.1</v>
      </c>
      <c r="M8" s="75">
        <v>1157.29</v>
      </c>
      <c r="N8">
        <f t="shared" si="0"/>
        <v>1157.2860266666701</v>
      </c>
    </row>
    <row r="9" spans="1:14" ht="30" customHeight="1" x14ac:dyDescent="0.15">
      <c r="A9" s="63"/>
      <c r="B9" s="63"/>
      <c r="C9" s="68" t="s">
        <v>32</v>
      </c>
      <c r="D9" s="69" t="s">
        <v>32</v>
      </c>
      <c r="E9" s="63" t="s">
        <v>33</v>
      </c>
      <c r="F9" s="69">
        <v>1</v>
      </c>
      <c r="G9" s="63">
        <v>5</v>
      </c>
      <c r="H9" s="89"/>
      <c r="I9" s="89"/>
      <c r="J9" s="92"/>
      <c r="K9" s="89"/>
      <c r="L9" s="77"/>
      <c r="M9" s="46"/>
    </row>
    <row r="10" spans="1:14" ht="30" customHeight="1" x14ac:dyDescent="0.15">
      <c r="A10" s="63"/>
      <c r="B10" s="63"/>
      <c r="C10" s="63" t="s">
        <v>34</v>
      </c>
      <c r="D10" s="64"/>
      <c r="E10" s="63" t="s">
        <v>35</v>
      </c>
      <c r="F10" s="63"/>
      <c r="G10" s="63"/>
      <c r="H10" s="63"/>
      <c r="I10" s="63"/>
      <c r="J10" s="63"/>
      <c r="K10" s="63"/>
      <c r="L10" s="63"/>
      <c r="M10" s="78">
        <v>1913891.75</v>
      </c>
      <c r="N10">
        <f>SUM(N3:N8)</f>
        <v>1913927.5207726981</v>
      </c>
    </row>
  </sheetData>
  <mergeCells count="5">
    <mergeCell ref="C1:M1"/>
    <mergeCell ref="H6:H9"/>
    <mergeCell ref="I6:I9"/>
    <mergeCell ref="J6:J9"/>
    <mergeCell ref="K6:K9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7"/>
  <sheetViews>
    <sheetView zoomScale="115" zoomScaleNormal="115" workbookViewId="0">
      <pane xSplit="3" ySplit="2" topLeftCell="D3" activePane="bottomRight" state="frozenSplit"/>
      <selection pane="topRight"/>
      <selection pane="bottomLeft"/>
      <selection pane="bottomRight" activeCell="G3" sqref="G3:K3"/>
    </sheetView>
  </sheetViews>
  <sheetFormatPr defaultColWidth="9" defaultRowHeight="13.5" x14ac:dyDescent="0.15"/>
  <cols>
    <col min="1" max="1" width="5.25" style="48" customWidth="1"/>
    <col min="2" max="2" width="9.625" style="48" customWidth="1"/>
    <col min="3" max="3" width="18" customWidth="1"/>
    <col min="4" max="4" width="20.375" customWidth="1"/>
    <col min="6" max="6" width="7.25" customWidth="1"/>
    <col min="7" max="10" width="6.625" style="48" customWidth="1"/>
    <col min="11" max="11" width="6.625" customWidth="1"/>
    <col min="12" max="12" width="9" style="3" customWidth="1"/>
    <col min="13" max="13" width="9.375" style="3" customWidth="1"/>
    <col min="14" max="14" width="11.25" style="3" customWidth="1"/>
    <col min="15" max="15" width="18.625" style="3" customWidth="1"/>
    <col min="16" max="16" width="8.75" style="3" customWidth="1"/>
    <col min="17" max="17" width="20" style="3" customWidth="1"/>
    <col min="18" max="18" width="17.5" customWidth="1"/>
  </cols>
  <sheetData>
    <row r="1" spans="1:18" ht="41.25" customHeight="1" x14ac:dyDescent="0.15">
      <c r="A1" s="36"/>
      <c r="B1" s="36"/>
      <c r="C1" s="36"/>
      <c r="D1" s="93" t="s">
        <v>36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42"/>
    </row>
    <row r="2" spans="1:18" ht="24" customHeight="1" x14ac:dyDescent="0.15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49" t="s">
        <v>12</v>
      </c>
      <c r="H2" s="49" t="s">
        <v>37</v>
      </c>
      <c r="I2" s="54" t="s">
        <v>38</v>
      </c>
      <c r="J2" s="54" t="s">
        <v>9</v>
      </c>
      <c r="K2" s="49" t="s">
        <v>39</v>
      </c>
      <c r="L2" s="37" t="s">
        <v>40</v>
      </c>
      <c r="M2" s="37" t="s">
        <v>41</v>
      </c>
      <c r="N2" s="40" t="s">
        <v>42</v>
      </c>
      <c r="O2" s="37" t="s">
        <v>10</v>
      </c>
      <c r="P2" s="37" t="s">
        <v>43</v>
      </c>
      <c r="Q2" s="37" t="s">
        <v>44</v>
      </c>
    </row>
    <row r="3" spans="1:18" s="1" customFormat="1" ht="24" customHeight="1" x14ac:dyDescent="0.15">
      <c r="A3" s="6">
        <v>1</v>
      </c>
      <c r="B3" s="6"/>
      <c r="C3" s="50" t="s">
        <v>45</v>
      </c>
      <c r="D3" s="50" t="s">
        <v>46</v>
      </c>
      <c r="E3" s="50" t="s">
        <v>47</v>
      </c>
      <c r="F3" s="50">
        <v>28</v>
      </c>
      <c r="G3" s="7"/>
      <c r="H3" s="7"/>
      <c r="I3" s="16"/>
      <c r="J3" s="13"/>
      <c r="K3" s="6"/>
      <c r="L3" s="50">
        <v>41.8</v>
      </c>
      <c r="M3" s="50">
        <v>1170.4000000000001</v>
      </c>
      <c r="N3" s="6"/>
      <c r="O3" s="50" t="s">
        <v>48</v>
      </c>
      <c r="P3" s="55">
        <v>1.9950000000000001</v>
      </c>
      <c r="Q3" s="18"/>
      <c r="R3" t="s">
        <v>49</v>
      </c>
    </row>
    <row r="4" spans="1:18" s="1" customFormat="1" ht="24" customHeight="1" x14ac:dyDescent="0.15">
      <c r="A4" s="6">
        <v>2</v>
      </c>
      <c r="B4" s="6"/>
      <c r="C4" s="50" t="s">
        <v>50</v>
      </c>
      <c r="D4" s="50" t="s">
        <v>46</v>
      </c>
      <c r="E4" s="50" t="s">
        <v>47</v>
      </c>
      <c r="F4" s="50">
        <v>54</v>
      </c>
      <c r="G4" s="7"/>
      <c r="H4" s="7"/>
      <c r="I4" s="16"/>
      <c r="J4" s="13"/>
      <c r="K4" s="6"/>
      <c r="L4" s="50">
        <v>100.9</v>
      </c>
      <c r="M4" s="50">
        <v>5448.6</v>
      </c>
      <c r="N4" s="6"/>
      <c r="O4" s="50" t="s">
        <v>51</v>
      </c>
      <c r="P4" s="55">
        <v>8.3025000000000002</v>
      </c>
      <c r="Q4" s="18"/>
      <c r="R4" t="s">
        <v>52</v>
      </c>
    </row>
    <row r="5" spans="1:18" s="1" customFormat="1" ht="24" customHeight="1" x14ac:dyDescent="0.15">
      <c r="A5" s="6">
        <v>3</v>
      </c>
      <c r="B5" s="6"/>
      <c r="C5" s="50" t="s">
        <v>53</v>
      </c>
      <c r="D5" s="50" t="s">
        <v>54</v>
      </c>
      <c r="E5" s="50" t="s">
        <v>47</v>
      </c>
      <c r="F5" s="50">
        <v>2</v>
      </c>
      <c r="G5" s="7"/>
      <c r="H5" s="7"/>
      <c r="I5" s="16"/>
      <c r="J5" s="13"/>
      <c r="K5" s="6"/>
      <c r="L5" s="50">
        <v>27.4</v>
      </c>
      <c r="M5" s="50">
        <v>54.8</v>
      </c>
      <c r="N5" s="6"/>
      <c r="O5" s="50" t="s">
        <v>55</v>
      </c>
      <c r="P5" s="55">
        <v>0.06</v>
      </c>
      <c r="Q5" s="18"/>
      <c r="R5" t="s">
        <v>56</v>
      </c>
    </row>
    <row r="6" spans="1:18" s="1" customFormat="1" ht="24" customHeight="1" x14ac:dyDescent="0.15">
      <c r="A6" s="6">
        <v>4</v>
      </c>
      <c r="B6" s="6"/>
      <c r="C6" s="50" t="s">
        <v>57</v>
      </c>
      <c r="D6" s="50" t="s">
        <v>46</v>
      </c>
      <c r="E6" s="50" t="s">
        <v>47</v>
      </c>
      <c r="F6" s="50">
        <v>6</v>
      </c>
      <c r="G6" s="7"/>
      <c r="H6" s="7"/>
      <c r="I6" s="16"/>
      <c r="J6" s="13"/>
      <c r="K6" s="6"/>
      <c r="L6" s="50">
        <v>71.400000000000006</v>
      </c>
      <c r="M6" s="50">
        <v>428.4</v>
      </c>
      <c r="N6" s="6"/>
      <c r="O6" s="50" t="s">
        <v>58</v>
      </c>
      <c r="P6" s="55">
        <v>0.65249999999999997</v>
      </c>
      <c r="Q6" s="18"/>
      <c r="R6"/>
    </row>
    <row r="7" spans="1:18" s="1" customFormat="1" ht="24" customHeight="1" x14ac:dyDescent="0.15">
      <c r="A7" s="6">
        <v>5</v>
      </c>
      <c r="B7" s="6"/>
      <c r="C7" s="50" t="s">
        <v>59</v>
      </c>
      <c r="D7" s="50" t="s">
        <v>54</v>
      </c>
      <c r="E7" s="50" t="s">
        <v>47</v>
      </c>
      <c r="F7" s="50">
        <v>28</v>
      </c>
      <c r="G7" s="7"/>
      <c r="H7" s="7"/>
      <c r="I7" s="13"/>
      <c r="J7" s="13"/>
      <c r="K7" s="6"/>
      <c r="L7" s="50">
        <v>17.8</v>
      </c>
      <c r="M7" s="50">
        <v>498.4</v>
      </c>
      <c r="N7" s="6"/>
      <c r="O7" s="50" t="s">
        <v>60</v>
      </c>
      <c r="P7" s="55">
        <v>0.54600000000000004</v>
      </c>
      <c r="Q7" s="18"/>
      <c r="R7"/>
    </row>
    <row r="8" spans="1:18" s="1" customFormat="1" ht="24" customHeight="1" x14ac:dyDescent="0.15">
      <c r="A8" s="6">
        <v>6</v>
      </c>
      <c r="B8" s="6"/>
      <c r="C8" s="50" t="s">
        <v>61</v>
      </c>
      <c r="D8" s="50" t="s">
        <v>46</v>
      </c>
      <c r="E8" s="50" t="s">
        <v>47</v>
      </c>
      <c r="F8" s="50">
        <v>24</v>
      </c>
      <c r="G8" s="7"/>
      <c r="H8" s="7"/>
      <c r="I8" s="13"/>
      <c r="J8" s="13"/>
      <c r="K8" s="6"/>
      <c r="L8" s="50">
        <v>38.200000000000003</v>
      </c>
      <c r="M8" s="50">
        <v>916.8</v>
      </c>
      <c r="N8" s="6"/>
      <c r="O8" s="50" t="s">
        <v>62</v>
      </c>
      <c r="P8" s="55">
        <v>1.395</v>
      </c>
      <c r="Q8" s="18"/>
      <c r="R8"/>
    </row>
    <row r="9" spans="1:18" s="1" customFormat="1" ht="24" customHeight="1" x14ac:dyDescent="0.15">
      <c r="A9" s="6">
        <v>7</v>
      </c>
      <c r="B9" s="6"/>
      <c r="C9" s="50" t="s">
        <v>63</v>
      </c>
      <c r="D9" s="50" t="s">
        <v>46</v>
      </c>
      <c r="E9" s="50" t="s">
        <v>47</v>
      </c>
      <c r="F9" s="50">
        <v>80</v>
      </c>
      <c r="G9" s="7"/>
      <c r="H9" s="7"/>
      <c r="I9" s="13"/>
      <c r="J9" s="13"/>
      <c r="K9" s="6"/>
      <c r="L9" s="50">
        <v>104.6</v>
      </c>
      <c r="M9" s="50">
        <v>8368</v>
      </c>
      <c r="N9" s="6"/>
      <c r="O9" s="50" t="s">
        <v>64</v>
      </c>
      <c r="P9" s="55">
        <v>12.75</v>
      </c>
      <c r="Q9" s="18"/>
      <c r="R9"/>
    </row>
    <row r="10" spans="1:18" s="1" customFormat="1" ht="24" customHeight="1" x14ac:dyDescent="0.15">
      <c r="A10" s="6">
        <v>8</v>
      </c>
      <c r="B10" s="6"/>
      <c r="C10" s="50" t="s">
        <v>65</v>
      </c>
      <c r="D10" s="50" t="s">
        <v>46</v>
      </c>
      <c r="E10" s="50" t="s">
        <v>47</v>
      </c>
      <c r="F10" s="50">
        <v>20</v>
      </c>
      <c r="G10" s="7"/>
      <c r="H10" s="7"/>
      <c r="I10" s="13"/>
      <c r="J10" s="13"/>
      <c r="K10" s="6"/>
      <c r="L10" s="50">
        <v>44.3</v>
      </c>
      <c r="M10" s="50">
        <v>886</v>
      </c>
      <c r="N10" s="6"/>
      <c r="O10" s="50" t="s">
        <v>66</v>
      </c>
      <c r="P10" s="55">
        <v>1.35</v>
      </c>
      <c r="Q10" s="18"/>
      <c r="R10" s="58"/>
    </row>
    <row r="11" spans="1:18" s="1" customFormat="1" ht="24" customHeight="1" x14ac:dyDescent="0.15">
      <c r="A11" s="6">
        <v>9</v>
      </c>
      <c r="B11" s="6"/>
      <c r="C11" s="50" t="s">
        <v>67</v>
      </c>
      <c r="D11" s="50" t="s">
        <v>54</v>
      </c>
      <c r="E11" s="50" t="s">
        <v>47</v>
      </c>
      <c r="F11" s="50">
        <v>144</v>
      </c>
      <c r="G11" s="7"/>
      <c r="H11" s="7"/>
      <c r="I11" s="13"/>
      <c r="J11" s="13"/>
      <c r="K11" s="6"/>
      <c r="L11" s="50">
        <v>20.100000000000001</v>
      </c>
      <c r="M11" s="50">
        <v>2894.4</v>
      </c>
      <c r="N11" s="6"/>
      <c r="O11" s="50" t="s">
        <v>68</v>
      </c>
      <c r="P11" s="55">
        <v>3.1680000000000001</v>
      </c>
      <c r="Q11" s="18"/>
      <c r="R11"/>
    </row>
    <row r="12" spans="1:18" s="1" customFormat="1" ht="24" customHeight="1" x14ac:dyDescent="0.15">
      <c r="A12" s="6">
        <v>10</v>
      </c>
      <c r="B12" s="6"/>
      <c r="C12" s="50" t="s">
        <v>69</v>
      </c>
      <c r="D12" s="50" t="s">
        <v>70</v>
      </c>
      <c r="E12" s="50" t="s">
        <v>47</v>
      </c>
      <c r="F12" s="50">
        <v>40</v>
      </c>
      <c r="G12" s="7"/>
      <c r="H12" s="7"/>
      <c r="I12" s="13"/>
      <c r="J12" s="13"/>
      <c r="K12" s="6"/>
      <c r="L12" s="50">
        <v>29.8</v>
      </c>
      <c r="M12" s="50">
        <v>1192</v>
      </c>
      <c r="N12" s="6"/>
      <c r="O12" s="50" t="s">
        <v>71</v>
      </c>
      <c r="P12" s="55">
        <v>1.72</v>
      </c>
      <c r="Q12" s="18"/>
      <c r="R12"/>
    </row>
    <row r="13" spans="1:18" s="1" customFormat="1" ht="24" customHeight="1" x14ac:dyDescent="0.15">
      <c r="A13" s="6">
        <v>11</v>
      </c>
      <c r="B13" s="6"/>
      <c r="C13" s="50" t="s">
        <v>72</v>
      </c>
      <c r="D13" s="50" t="s">
        <v>54</v>
      </c>
      <c r="E13" s="50" t="s">
        <v>47</v>
      </c>
      <c r="F13" s="50">
        <v>112</v>
      </c>
      <c r="G13" s="7"/>
      <c r="H13" s="7"/>
      <c r="I13" s="13"/>
      <c r="J13" s="13"/>
      <c r="K13" s="6"/>
      <c r="L13" s="50">
        <v>18.3</v>
      </c>
      <c r="M13" s="50">
        <v>2049.6</v>
      </c>
      <c r="N13" s="6"/>
      <c r="O13" s="50" t="s">
        <v>73</v>
      </c>
      <c r="P13" s="55">
        <v>2.2400000000000002</v>
      </c>
      <c r="Q13" s="18"/>
      <c r="R13"/>
    </row>
    <row r="14" spans="1:18" s="1" customFormat="1" ht="24" customHeight="1" x14ac:dyDescent="0.15">
      <c r="A14" s="6">
        <v>12</v>
      </c>
      <c r="B14" s="6"/>
      <c r="C14" s="50" t="s">
        <v>74</v>
      </c>
      <c r="D14" s="50" t="s">
        <v>54</v>
      </c>
      <c r="E14" s="50" t="s">
        <v>47</v>
      </c>
      <c r="F14" s="50">
        <v>36</v>
      </c>
      <c r="G14" s="7"/>
      <c r="H14" s="7"/>
      <c r="I14" s="13"/>
      <c r="J14" s="13"/>
      <c r="K14" s="6"/>
      <c r="L14" s="50">
        <v>19.600000000000001</v>
      </c>
      <c r="M14" s="50">
        <v>705.6</v>
      </c>
      <c r="N14" s="6"/>
      <c r="O14" s="50" t="s">
        <v>75</v>
      </c>
      <c r="P14" s="55">
        <v>0.77400000000000002</v>
      </c>
      <c r="Q14" s="18"/>
      <c r="R14"/>
    </row>
    <row r="15" spans="1:18" s="1" customFormat="1" ht="24" customHeight="1" x14ac:dyDescent="0.15">
      <c r="A15" s="6">
        <v>13</v>
      </c>
      <c r="B15" s="6"/>
      <c r="C15" s="50" t="s">
        <v>76</v>
      </c>
      <c r="D15" s="50" t="s">
        <v>46</v>
      </c>
      <c r="E15" s="50" t="s">
        <v>47</v>
      </c>
      <c r="F15" s="50">
        <v>8</v>
      </c>
      <c r="G15" s="7"/>
      <c r="H15" s="7"/>
      <c r="I15" s="13"/>
      <c r="J15" s="13"/>
      <c r="K15" s="6"/>
      <c r="L15" s="50">
        <v>75.099999999999994</v>
      </c>
      <c r="M15" s="50">
        <v>600.79999999999995</v>
      </c>
      <c r="N15" s="6"/>
      <c r="O15" s="50" t="s">
        <v>77</v>
      </c>
      <c r="P15" s="55">
        <v>0.91500000000000004</v>
      </c>
      <c r="Q15" s="18"/>
      <c r="R15"/>
    </row>
    <row r="16" spans="1:18" s="1" customFormat="1" ht="24" customHeight="1" x14ac:dyDescent="0.15">
      <c r="A16" s="6">
        <v>14</v>
      </c>
      <c r="B16" s="6"/>
      <c r="C16" s="50" t="s">
        <v>78</v>
      </c>
      <c r="D16" s="50" t="s">
        <v>79</v>
      </c>
      <c r="E16" s="50" t="s">
        <v>47</v>
      </c>
      <c r="F16" s="50">
        <v>8</v>
      </c>
      <c r="G16" s="7"/>
      <c r="H16" s="7"/>
      <c r="I16" s="13"/>
      <c r="J16" s="13"/>
      <c r="K16" s="6"/>
      <c r="L16" s="50">
        <v>33.5</v>
      </c>
      <c r="M16" s="50">
        <v>268</v>
      </c>
      <c r="N16" s="6"/>
      <c r="O16" s="50" t="s">
        <v>80</v>
      </c>
      <c r="P16" s="55">
        <v>0.32500000000000001</v>
      </c>
      <c r="Q16" s="18"/>
      <c r="R16"/>
    </row>
    <row r="17" spans="1:18" s="47" customFormat="1" ht="24" customHeight="1" x14ac:dyDescent="0.15">
      <c r="A17" s="6">
        <v>15</v>
      </c>
      <c r="B17" s="37"/>
      <c r="C17" s="50" t="s">
        <v>81</v>
      </c>
      <c r="D17" s="50" t="s">
        <v>70</v>
      </c>
      <c r="E17" s="50" t="s">
        <v>47</v>
      </c>
      <c r="F17" s="50">
        <v>2</v>
      </c>
      <c r="G17" s="49"/>
      <c r="H17" s="49"/>
      <c r="I17" s="56"/>
      <c r="J17" s="54"/>
      <c r="K17" s="37"/>
      <c r="L17" s="50">
        <v>40.799999999999997</v>
      </c>
      <c r="M17" s="50">
        <v>81.599999999999994</v>
      </c>
      <c r="N17" s="6"/>
      <c r="O17" s="50" t="s">
        <v>82</v>
      </c>
      <c r="P17" s="55">
        <v>0.11799999999999999</v>
      </c>
      <c r="Q17" s="59"/>
      <c r="R17" s="48"/>
    </row>
    <row r="18" spans="1:18" s="47" customFormat="1" ht="24" customHeight="1" x14ac:dyDescent="0.15">
      <c r="A18" s="6">
        <v>16</v>
      </c>
      <c r="B18" s="37"/>
      <c r="C18" s="50" t="s">
        <v>83</v>
      </c>
      <c r="D18" s="50" t="s">
        <v>46</v>
      </c>
      <c r="E18" s="50" t="s">
        <v>47</v>
      </c>
      <c r="F18" s="50">
        <v>4</v>
      </c>
      <c r="G18" s="49"/>
      <c r="H18" s="49"/>
      <c r="I18" s="56"/>
      <c r="J18" s="54"/>
      <c r="K18" s="37"/>
      <c r="L18" s="50">
        <v>72.599999999999994</v>
      </c>
      <c r="M18" s="50">
        <v>290.39999999999998</v>
      </c>
      <c r="N18" s="6"/>
      <c r="O18" s="50" t="s">
        <v>84</v>
      </c>
      <c r="P18" s="55">
        <v>0.4425</v>
      </c>
      <c r="Q18" s="59"/>
      <c r="R18" s="48"/>
    </row>
    <row r="19" spans="1:18" s="47" customFormat="1" ht="24" customHeight="1" x14ac:dyDescent="0.15">
      <c r="A19" s="6">
        <v>17</v>
      </c>
      <c r="B19" s="37"/>
      <c r="C19" s="50" t="s">
        <v>85</v>
      </c>
      <c r="D19" s="50" t="s">
        <v>54</v>
      </c>
      <c r="E19" s="50" t="s">
        <v>47</v>
      </c>
      <c r="F19" s="50">
        <v>8</v>
      </c>
      <c r="G19" s="49"/>
      <c r="H19" s="49"/>
      <c r="I19" s="56"/>
      <c r="J19" s="54"/>
      <c r="K19" s="37"/>
      <c r="L19" s="50">
        <v>27.9</v>
      </c>
      <c r="M19" s="50">
        <v>223.2</v>
      </c>
      <c r="N19" s="6"/>
      <c r="O19" s="50" t="s">
        <v>86</v>
      </c>
      <c r="P19" s="55">
        <v>0.24399999999999999</v>
      </c>
      <c r="Q19" s="59"/>
      <c r="R19" s="48"/>
    </row>
    <row r="20" spans="1:18" s="47" customFormat="1" ht="24" customHeight="1" x14ac:dyDescent="0.15">
      <c r="A20" s="6">
        <v>18</v>
      </c>
      <c r="B20" s="37"/>
      <c r="C20" s="50" t="s">
        <v>87</v>
      </c>
      <c r="D20" s="50" t="s">
        <v>46</v>
      </c>
      <c r="E20" s="50" t="s">
        <v>47</v>
      </c>
      <c r="F20" s="50">
        <v>40</v>
      </c>
      <c r="G20" s="49"/>
      <c r="H20" s="49"/>
      <c r="I20" s="54"/>
      <c r="J20" s="54"/>
      <c r="K20" s="37"/>
      <c r="L20" s="50">
        <v>40.6</v>
      </c>
      <c r="M20" s="50">
        <v>1624</v>
      </c>
      <c r="N20" s="6"/>
      <c r="O20" s="50" t="s">
        <v>88</v>
      </c>
      <c r="P20" s="55">
        <v>2.4750000000000001</v>
      </c>
      <c r="Q20" s="59"/>
      <c r="R20" s="48"/>
    </row>
    <row r="21" spans="1:18" s="47" customFormat="1" ht="24" customHeight="1" x14ac:dyDescent="0.15">
      <c r="A21" s="6">
        <v>19</v>
      </c>
      <c r="B21" s="37"/>
      <c r="C21" s="50" t="s">
        <v>89</v>
      </c>
      <c r="D21" s="50" t="s">
        <v>46</v>
      </c>
      <c r="E21" s="50" t="s">
        <v>47</v>
      </c>
      <c r="F21" s="50">
        <v>40</v>
      </c>
      <c r="G21" s="49"/>
      <c r="H21" s="49"/>
      <c r="I21" s="54"/>
      <c r="J21" s="54"/>
      <c r="K21" s="37"/>
      <c r="L21" s="50">
        <v>102.2</v>
      </c>
      <c r="M21" s="50">
        <v>4088</v>
      </c>
      <c r="N21" s="6"/>
      <c r="O21" s="50" t="s">
        <v>90</v>
      </c>
      <c r="P21" s="55">
        <v>6.2249999999999996</v>
      </c>
      <c r="Q21" s="59"/>
      <c r="R21" s="48"/>
    </row>
    <row r="22" spans="1:18" s="47" customFormat="1" ht="24" customHeight="1" x14ac:dyDescent="0.15">
      <c r="A22" s="6">
        <v>20</v>
      </c>
      <c r="B22" s="37"/>
      <c r="C22" s="50" t="s">
        <v>91</v>
      </c>
      <c r="D22" s="50" t="s">
        <v>92</v>
      </c>
      <c r="E22" s="50" t="s">
        <v>47</v>
      </c>
      <c r="F22" s="50">
        <v>56</v>
      </c>
      <c r="G22" s="49"/>
      <c r="H22" s="49"/>
      <c r="I22" s="57"/>
      <c r="J22" s="54"/>
      <c r="K22" s="37"/>
      <c r="L22" s="50">
        <v>54.1</v>
      </c>
      <c r="M22" s="50">
        <v>3029.6</v>
      </c>
      <c r="N22" s="6"/>
      <c r="O22" s="50" t="s">
        <v>93</v>
      </c>
      <c r="P22" s="55">
        <v>2.8559999999999999</v>
      </c>
      <c r="Q22" s="59"/>
      <c r="R22" s="48"/>
    </row>
    <row r="23" spans="1:18" s="47" customFormat="1" ht="24" customHeight="1" x14ac:dyDescent="0.15">
      <c r="A23" s="6">
        <v>21</v>
      </c>
      <c r="B23" s="37"/>
      <c r="C23" s="50" t="s">
        <v>94</v>
      </c>
      <c r="D23" s="50" t="s">
        <v>92</v>
      </c>
      <c r="E23" s="50" t="s">
        <v>47</v>
      </c>
      <c r="F23" s="50">
        <v>32</v>
      </c>
      <c r="G23" s="49"/>
      <c r="H23" s="49"/>
      <c r="I23" s="56"/>
      <c r="J23" s="54"/>
      <c r="K23" s="37"/>
      <c r="L23" s="50">
        <v>140.1</v>
      </c>
      <c r="M23" s="50">
        <v>4483.2</v>
      </c>
      <c r="N23" s="6"/>
      <c r="O23" s="50" t="s">
        <v>95</v>
      </c>
      <c r="P23" s="55">
        <v>4.2240000000000002</v>
      </c>
      <c r="Q23" s="59"/>
      <c r="R23" s="48"/>
    </row>
    <row r="24" spans="1:18" s="47" customFormat="1" ht="24" customHeight="1" x14ac:dyDescent="0.15">
      <c r="A24" s="6">
        <v>22</v>
      </c>
      <c r="B24" s="37"/>
      <c r="C24" s="50" t="s">
        <v>96</v>
      </c>
      <c r="D24" s="50" t="s">
        <v>92</v>
      </c>
      <c r="E24" s="50" t="s">
        <v>47</v>
      </c>
      <c r="F24" s="50">
        <v>6</v>
      </c>
      <c r="G24" s="49"/>
      <c r="H24" s="49"/>
      <c r="I24" s="56"/>
      <c r="J24" s="54"/>
      <c r="K24" s="37"/>
      <c r="L24" s="50">
        <v>95.5</v>
      </c>
      <c r="M24" s="50">
        <v>573</v>
      </c>
      <c r="N24" s="6"/>
      <c r="O24" s="50" t="s">
        <v>97</v>
      </c>
      <c r="P24" s="55">
        <v>0.54</v>
      </c>
      <c r="Q24" s="59"/>
      <c r="R24" s="48"/>
    </row>
    <row r="25" spans="1:18" s="47" customFormat="1" ht="24" customHeight="1" x14ac:dyDescent="0.15">
      <c r="A25" s="94">
        <v>23</v>
      </c>
      <c r="B25" s="37"/>
      <c r="C25" s="96" t="s">
        <v>98</v>
      </c>
      <c r="D25" s="96" t="s">
        <v>92</v>
      </c>
      <c r="E25" s="50" t="s">
        <v>47</v>
      </c>
      <c r="F25" s="50">
        <v>4</v>
      </c>
      <c r="G25" s="49"/>
      <c r="H25" s="49"/>
      <c r="I25" s="56"/>
      <c r="J25" s="54"/>
      <c r="K25" s="37"/>
      <c r="L25" s="50">
        <f>455.3-L26</f>
        <v>264.5</v>
      </c>
      <c r="M25" s="50">
        <f>1821.2-M26</f>
        <v>1058</v>
      </c>
      <c r="N25" s="6"/>
      <c r="O25" s="50" t="s">
        <v>99</v>
      </c>
      <c r="P25" s="55">
        <v>1</v>
      </c>
      <c r="Q25" s="59"/>
      <c r="R25" s="48"/>
    </row>
    <row r="26" spans="1:18" s="47" customFormat="1" ht="24" customHeight="1" x14ac:dyDescent="0.15">
      <c r="A26" s="95"/>
      <c r="B26" s="37"/>
      <c r="C26" s="97"/>
      <c r="D26" s="97"/>
      <c r="E26" s="50" t="s">
        <v>47</v>
      </c>
      <c r="F26" s="50">
        <v>4</v>
      </c>
      <c r="G26" s="49"/>
      <c r="H26" s="49"/>
      <c r="I26" s="56"/>
      <c r="J26" s="54"/>
      <c r="K26" s="37"/>
      <c r="L26" s="50">
        <f>31.8*6</f>
        <v>190.8</v>
      </c>
      <c r="M26" s="50">
        <f>F26*L26</f>
        <v>763.2</v>
      </c>
      <c r="N26" s="6"/>
      <c r="O26" s="50" t="s">
        <v>100</v>
      </c>
      <c r="P26" s="50">
        <f>6*0.2*0.15*4</f>
        <v>0.72000000000000008</v>
      </c>
      <c r="Q26" s="59"/>
      <c r="R26" s="48"/>
    </row>
    <row r="27" spans="1:18" s="47" customFormat="1" ht="24" customHeight="1" x14ac:dyDescent="0.15">
      <c r="A27" s="6">
        <v>24</v>
      </c>
      <c r="B27" s="37"/>
      <c r="C27" s="50" t="s">
        <v>101</v>
      </c>
      <c r="D27" s="50" t="s">
        <v>92</v>
      </c>
      <c r="E27" s="50" t="s">
        <v>47</v>
      </c>
      <c r="F27" s="50">
        <v>48</v>
      </c>
      <c r="G27" s="49"/>
      <c r="H27" s="49"/>
      <c r="I27" s="56"/>
      <c r="J27" s="54"/>
      <c r="K27" s="37"/>
      <c r="L27" s="50">
        <v>138.5</v>
      </c>
      <c r="M27" s="50">
        <v>6648</v>
      </c>
      <c r="N27" s="6"/>
      <c r="O27" s="50" t="s">
        <v>102</v>
      </c>
      <c r="P27" s="55">
        <v>6.2640000000000002</v>
      </c>
      <c r="Q27" s="59"/>
      <c r="R27" s="48"/>
    </row>
    <row r="28" spans="1:18" s="48" customFormat="1" ht="24" customHeight="1" x14ac:dyDescent="0.15">
      <c r="A28" s="6">
        <v>25</v>
      </c>
      <c r="B28" s="37"/>
      <c r="C28" s="50" t="s">
        <v>103</v>
      </c>
      <c r="D28" s="50" t="s">
        <v>92</v>
      </c>
      <c r="E28" s="50" t="s">
        <v>47</v>
      </c>
      <c r="F28" s="50">
        <v>16</v>
      </c>
      <c r="G28" s="49"/>
      <c r="H28" s="49"/>
      <c r="I28" s="56"/>
      <c r="J28" s="54"/>
      <c r="K28" s="37"/>
      <c r="L28" s="50">
        <v>97.1</v>
      </c>
      <c r="M28" s="50">
        <v>1553.6</v>
      </c>
      <c r="N28" s="6"/>
      <c r="O28" s="50" t="s">
        <v>104</v>
      </c>
      <c r="P28" s="55">
        <v>1.464</v>
      </c>
      <c r="Q28" s="59"/>
    </row>
    <row r="29" spans="1:18" s="47" customFormat="1" ht="24" customHeight="1" x14ac:dyDescent="0.15">
      <c r="A29" s="6">
        <v>26</v>
      </c>
      <c r="B29" s="37"/>
      <c r="C29" s="50" t="s">
        <v>105</v>
      </c>
      <c r="D29" s="50" t="s">
        <v>106</v>
      </c>
      <c r="E29" s="50" t="s">
        <v>47</v>
      </c>
      <c r="F29" s="50">
        <v>4</v>
      </c>
      <c r="G29" s="49"/>
      <c r="H29" s="49"/>
      <c r="I29" s="56"/>
      <c r="J29" s="54"/>
      <c r="K29" s="37"/>
      <c r="L29" s="50">
        <v>27</v>
      </c>
      <c r="M29" s="50">
        <v>108</v>
      </c>
      <c r="N29" s="6"/>
      <c r="O29" s="50" t="s">
        <v>107</v>
      </c>
      <c r="P29" s="55">
        <v>0.26100000000000001</v>
      </c>
      <c r="Q29" s="59"/>
      <c r="R29" s="48"/>
    </row>
    <row r="30" spans="1:18" s="47" customFormat="1" ht="24" customHeight="1" x14ac:dyDescent="0.15">
      <c r="A30" s="6">
        <v>27</v>
      </c>
      <c r="B30" s="37"/>
      <c r="C30" s="50" t="s">
        <v>108</v>
      </c>
      <c r="D30" s="50" t="s">
        <v>106</v>
      </c>
      <c r="E30" s="50" t="s">
        <v>47</v>
      </c>
      <c r="F30" s="50">
        <v>80</v>
      </c>
      <c r="G30" s="49"/>
      <c r="H30" s="49"/>
      <c r="I30" s="54"/>
      <c r="J30" s="54"/>
      <c r="K30" s="37"/>
      <c r="L30" s="50">
        <v>17.2</v>
      </c>
      <c r="M30" s="50">
        <v>1376</v>
      </c>
      <c r="N30" s="6"/>
      <c r="O30" s="50" t="s">
        <v>109</v>
      </c>
      <c r="P30" s="55">
        <v>3.33</v>
      </c>
      <c r="Q30" s="59"/>
      <c r="R30" s="48"/>
    </row>
    <row r="31" spans="1:18" s="47" customFormat="1" ht="24" customHeight="1" x14ac:dyDescent="0.15">
      <c r="A31" s="6">
        <v>28</v>
      </c>
      <c r="B31" s="37"/>
      <c r="C31" s="50" t="s">
        <v>110</v>
      </c>
      <c r="D31" s="50" t="s">
        <v>106</v>
      </c>
      <c r="E31" s="50" t="s">
        <v>47</v>
      </c>
      <c r="F31" s="50">
        <v>8</v>
      </c>
      <c r="G31" s="49"/>
      <c r="H31" s="49"/>
      <c r="I31" s="54"/>
      <c r="J31" s="54"/>
      <c r="K31" s="37"/>
      <c r="L31" s="50">
        <v>28.3</v>
      </c>
      <c r="M31" s="50">
        <v>226.4</v>
      </c>
      <c r="N31" s="6"/>
      <c r="O31" s="50" t="s">
        <v>111</v>
      </c>
      <c r="P31" s="55">
        <v>0.54900000000000004</v>
      </c>
      <c r="Q31" s="59"/>
      <c r="R31" s="48"/>
    </row>
    <row r="32" spans="1:18" s="47" customFormat="1" ht="24" customHeight="1" x14ac:dyDescent="0.15">
      <c r="A32" s="94">
        <v>29</v>
      </c>
      <c r="B32" s="37"/>
      <c r="C32" s="96" t="s">
        <v>112</v>
      </c>
      <c r="D32" s="51"/>
      <c r="E32" s="50" t="s">
        <v>113</v>
      </c>
      <c r="F32" s="50">
        <v>12</v>
      </c>
      <c r="G32" s="49"/>
      <c r="H32" s="49"/>
      <c r="I32" s="54"/>
      <c r="J32" s="54"/>
      <c r="K32" s="37"/>
      <c r="L32" s="50">
        <v>556.51</v>
      </c>
      <c r="M32" s="50">
        <v>6678.12</v>
      </c>
      <c r="N32" s="6"/>
      <c r="O32" s="50" t="s">
        <v>114</v>
      </c>
      <c r="P32" s="55">
        <f>50.4877734-P33</f>
        <v>50.151773400000003</v>
      </c>
      <c r="Q32" s="59"/>
      <c r="R32" s="48"/>
    </row>
    <row r="33" spans="1:18" s="47" customFormat="1" ht="24" customHeight="1" x14ac:dyDescent="0.15">
      <c r="A33" s="95"/>
      <c r="B33" s="37"/>
      <c r="C33" s="97"/>
      <c r="D33" s="51"/>
      <c r="E33" s="50" t="s">
        <v>113</v>
      </c>
      <c r="F33" s="50">
        <v>24</v>
      </c>
      <c r="G33" s="49"/>
      <c r="H33" s="49"/>
      <c r="I33" s="54"/>
      <c r="J33" s="54"/>
      <c r="K33" s="37"/>
      <c r="L33" s="50">
        <f>13.85*0.7</f>
        <v>9.6949999999999985</v>
      </c>
      <c r="M33" s="50">
        <f>L33*F33</f>
        <v>232.67999999999995</v>
      </c>
      <c r="N33" s="6"/>
      <c r="O33" s="50" t="s">
        <v>115</v>
      </c>
      <c r="P33" s="50">
        <f>1.4*0.2*0.1*12</f>
        <v>0.33599999999999997</v>
      </c>
      <c r="Q33" s="59"/>
      <c r="R33" s="48"/>
    </row>
    <row r="34" spans="1:18" s="47" customFormat="1" ht="24" customHeight="1" x14ac:dyDescent="0.15">
      <c r="A34" s="6">
        <v>30</v>
      </c>
      <c r="B34" s="37"/>
      <c r="C34" s="50" t="s">
        <v>116</v>
      </c>
      <c r="D34" s="50"/>
      <c r="E34" s="50" t="s">
        <v>113</v>
      </c>
      <c r="F34" s="50">
        <v>16</v>
      </c>
      <c r="G34" s="49"/>
      <c r="H34" s="49"/>
      <c r="I34" s="54"/>
      <c r="J34" s="54"/>
      <c r="K34" s="37"/>
      <c r="L34" s="50">
        <v>191</v>
      </c>
      <c r="M34" s="50">
        <v>3056</v>
      </c>
      <c r="N34" s="6"/>
      <c r="O34" s="50" t="s">
        <v>117</v>
      </c>
      <c r="P34" s="55">
        <v>17.055667199999998</v>
      </c>
      <c r="Q34" s="59"/>
      <c r="R34" s="48"/>
    </row>
    <row r="35" spans="1:18" ht="24" customHeight="1" x14ac:dyDescent="0.15">
      <c r="A35" s="6">
        <v>31</v>
      </c>
      <c r="B35" s="37"/>
      <c r="C35" s="50" t="s">
        <v>118</v>
      </c>
      <c r="D35" s="50"/>
      <c r="E35" s="50" t="s">
        <v>113</v>
      </c>
      <c r="F35" s="50">
        <v>8</v>
      </c>
      <c r="G35" s="52"/>
      <c r="H35" s="53"/>
      <c r="I35" s="53"/>
      <c r="J35" s="37"/>
      <c r="K35" s="53"/>
      <c r="L35" s="50">
        <v>550.9</v>
      </c>
      <c r="M35" s="50">
        <v>4407.2</v>
      </c>
      <c r="N35" s="6"/>
      <c r="O35" s="50" t="s">
        <v>119</v>
      </c>
      <c r="P35" s="55">
        <v>28.470528000000002</v>
      </c>
      <c r="Q35" s="50"/>
      <c r="R35">
        <f>Q35*F35</f>
        <v>0</v>
      </c>
    </row>
    <row r="36" spans="1:18" ht="24" customHeight="1" x14ac:dyDescent="0.15">
      <c r="A36" s="6">
        <v>32</v>
      </c>
      <c r="B36" s="37"/>
      <c r="C36" s="50" t="s">
        <v>120</v>
      </c>
      <c r="D36" s="50"/>
      <c r="E36" s="50" t="s">
        <v>113</v>
      </c>
      <c r="F36" s="50">
        <v>2</v>
      </c>
      <c r="G36" s="52"/>
      <c r="H36" s="53"/>
      <c r="I36" s="53"/>
      <c r="J36" s="37"/>
      <c r="K36" s="53"/>
      <c r="L36" s="50">
        <v>374.3</v>
      </c>
      <c r="M36" s="50">
        <v>748.6</v>
      </c>
      <c r="N36" s="6"/>
      <c r="O36" s="50" t="s">
        <v>121</v>
      </c>
      <c r="P36" s="55">
        <v>5.6083170000000004</v>
      </c>
      <c r="Q36" s="18"/>
    </row>
    <row r="37" spans="1:18" ht="24" customHeight="1" x14ac:dyDescent="0.15">
      <c r="A37" s="6">
        <v>33</v>
      </c>
      <c r="B37" s="37"/>
      <c r="C37" s="50" t="s">
        <v>122</v>
      </c>
      <c r="D37" s="50"/>
      <c r="E37" s="50" t="s">
        <v>113</v>
      </c>
      <c r="F37" s="50">
        <v>4</v>
      </c>
      <c r="G37" s="52"/>
      <c r="H37" s="53"/>
      <c r="I37" s="53"/>
      <c r="J37" s="37"/>
      <c r="K37" s="53"/>
      <c r="L37" s="50">
        <v>303.2</v>
      </c>
      <c r="M37" s="50">
        <v>1212.8</v>
      </c>
      <c r="N37" s="6"/>
      <c r="O37" s="50" t="s">
        <v>123</v>
      </c>
      <c r="P37" s="55">
        <v>13.498414800000001</v>
      </c>
      <c r="Q37" s="18"/>
    </row>
    <row r="38" spans="1:18" ht="24" customHeight="1" x14ac:dyDescent="0.15">
      <c r="A38" s="94">
        <v>34</v>
      </c>
      <c r="B38" s="37"/>
      <c r="C38" s="96" t="s">
        <v>124</v>
      </c>
      <c r="D38" s="50"/>
      <c r="E38" s="50" t="s">
        <v>113</v>
      </c>
      <c r="F38" s="50">
        <v>2</v>
      </c>
      <c r="G38" s="52"/>
      <c r="H38" s="53"/>
      <c r="I38" s="53"/>
      <c r="J38" s="37"/>
      <c r="K38" s="53"/>
      <c r="L38" s="50">
        <f>575.9-L39</f>
        <v>556.51</v>
      </c>
      <c r="M38" s="50">
        <f>L38*F38</f>
        <v>1113.02</v>
      </c>
      <c r="N38" s="6"/>
      <c r="O38" s="50" t="s">
        <v>125</v>
      </c>
      <c r="P38" s="55">
        <f>8.426067-P39</f>
        <v>8.3700670000000006</v>
      </c>
      <c r="Q38" s="50"/>
    </row>
    <row r="39" spans="1:18" ht="24" customHeight="1" x14ac:dyDescent="0.15">
      <c r="A39" s="95"/>
      <c r="B39" s="37"/>
      <c r="C39" s="97"/>
      <c r="D39" s="50"/>
      <c r="E39" s="50" t="s">
        <v>113</v>
      </c>
      <c r="F39" s="50">
        <v>2</v>
      </c>
      <c r="G39" s="52"/>
      <c r="H39" s="53"/>
      <c r="I39" s="53"/>
      <c r="J39" s="37"/>
      <c r="K39" s="53"/>
      <c r="L39" s="50">
        <f>13.85*1.4</f>
        <v>19.389999999999997</v>
      </c>
      <c r="M39" s="50">
        <f>L39*F39</f>
        <v>38.779999999999994</v>
      </c>
      <c r="N39" s="6"/>
      <c r="O39" s="50" t="s">
        <v>126</v>
      </c>
      <c r="P39" s="50">
        <f>1.4*0.2*0.1*2</f>
        <v>5.5999999999999994E-2</v>
      </c>
      <c r="Q39" s="50"/>
    </row>
    <row r="40" spans="1:18" ht="24" customHeight="1" x14ac:dyDescent="0.15">
      <c r="A40" s="6">
        <v>35</v>
      </c>
      <c r="B40" s="37"/>
      <c r="C40" s="50" t="s">
        <v>127</v>
      </c>
      <c r="D40" s="50"/>
      <c r="E40" s="50" t="s">
        <v>128</v>
      </c>
      <c r="F40" s="50">
        <v>4</v>
      </c>
      <c r="G40" s="52"/>
      <c r="H40" s="53"/>
      <c r="I40" s="53"/>
      <c r="J40" s="37"/>
      <c r="K40" s="53"/>
      <c r="L40" s="50">
        <v>289.10000000000002</v>
      </c>
      <c r="M40" s="50">
        <v>1156.4000000000001</v>
      </c>
      <c r="N40" s="6"/>
      <c r="O40" s="50" t="s">
        <v>129</v>
      </c>
      <c r="P40" s="55">
        <v>3.0879750000000001</v>
      </c>
      <c r="Q40" s="18"/>
    </row>
    <row r="41" spans="1:18" ht="24" customHeight="1" x14ac:dyDescent="0.15">
      <c r="A41" s="6">
        <v>36</v>
      </c>
      <c r="B41" s="37"/>
      <c r="C41" s="50" t="s">
        <v>130</v>
      </c>
      <c r="D41" s="50"/>
      <c r="E41" s="50" t="s">
        <v>128</v>
      </c>
      <c r="F41" s="50">
        <v>4</v>
      </c>
      <c r="G41" s="52"/>
      <c r="H41" s="53"/>
      <c r="I41" s="53"/>
      <c r="J41" s="37"/>
      <c r="K41" s="53"/>
      <c r="L41" s="50">
        <v>370.9</v>
      </c>
      <c r="M41" s="50">
        <v>1483.6</v>
      </c>
      <c r="N41" s="6"/>
      <c r="O41" s="50" t="s">
        <v>131</v>
      </c>
      <c r="P41" s="55">
        <v>4.5642750000000003</v>
      </c>
      <c r="Q41" s="18"/>
    </row>
    <row r="42" spans="1:18" ht="24" customHeight="1" x14ac:dyDescent="0.15">
      <c r="A42" s="6">
        <v>37</v>
      </c>
      <c r="B42" s="37"/>
      <c r="C42" s="50" t="s">
        <v>132</v>
      </c>
      <c r="D42" s="50"/>
      <c r="E42" s="50" t="s">
        <v>128</v>
      </c>
      <c r="F42" s="50">
        <v>2</v>
      </c>
      <c r="G42" s="52"/>
      <c r="H42" s="53"/>
      <c r="I42" s="53"/>
      <c r="J42" s="37"/>
      <c r="K42" s="53"/>
      <c r="L42" s="50">
        <v>370.8</v>
      </c>
      <c r="M42" s="50">
        <v>741.6</v>
      </c>
      <c r="N42" s="6"/>
      <c r="O42" s="50" t="s">
        <v>131</v>
      </c>
      <c r="P42" s="55">
        <v>2.2821375000000002</v>
      </c>
      <c r="Q42" s="18"/>
    </row>
    <row r="43" spans="1:18" ht="24" customHeight="1" x14ac:dyDescent="0.15">
      <c r="A43" s="6">
        <v>38</v>
      </c>
      <c r="B43" s="37"/>
      <c r="C43" s="50" t="s">
        <v>133</v>
      </c>
      <c r="D43" s="50"/>
      <c r="E43" s="50" t="s">
        <v>128</v>
      </c>
      <c r="F43" s="50">
        <v>2</v>
      </c>
      <c r="G43" s="52"/>
      <c r="H43" s="53"/>
      <c r="I43" s="53"/>
      <c r="J43" s="37"/>
      <c r="K43" s="53"/>
      <c r="L43" s="50">
        <v>287.89999999999998</v>
      </c>
      <c r="M43" s="50">
        <v>575.79999999999995</v>
      </c>
      <c r="N43" s="6"/>
      <c r="O43" s="50" t="s">
        <v>129</v>
      </c>
      <c r="P43" s="55">
        <v>1.8646125</v>
      </c>
      <c r="Q43" s="18"/>
    </row>
    <row r="44" spans="1:18" ht="24" customHeight="1" x14ac:dyDescent="0.15">
      <c r="A44" s="6">
        <v>39</v>
      </c>
      <c r="B44" s="37"/>
      <c r="C44" s="50" t="s">
        <v>134</v>
      </c>
      <c r="D44" s="50"/>
      <c r="E44" s="50" t="s">
        <v>128</v>
      </c>
      <c r="F44" s="50">
        <v>2</v>
      </c>
      <c r="G44" s="52"/>
      <c r="H44" s="53"/>
      <c r="I44" s="53"/>
      <c r="J44" s="37"/>
      <c r="K44" s="53"/>
      <c r="L44" s="50">
        <v>293.7</v>
      </c>
      <c r="M44" s="50">
        <v>587.4</v>
      </c>
      <c r="N44" s="6"/>
      <c r="O44" s="50" t="s">
        <v>135</v>
      </c>
      <c r="P44" s="55">
        <v>2.1754899999999999</v>
      </c>
      <c r="Q44" s="18"/>
    </row>
    <row r="45" spans="1:18" ht="24" customHeight="1" x14ac:dyDescent="0.15">
      <c r="A45" s="6">
        <v>40</v>
      </c>
      <c r="B45" s="37"/>
      <c r="C45" s="50" t="s">
        <v>136</v>
      </c>
      <c r="D45" s="50" t="s">
        <v>70</v>
      </c>
      <c r="E45" s="50" t="s">
        <v>47</v>
      </c>
      <c r="F45" s="50">
        <v>12</v>
      </c>
      <c r="G45" s="52"/>
      <c r="H45" s="53"/>
      <c r="I45" s="53"/>
      <c r="J45" s="37"/>
      <c r="K45" s="53"/>
      <c r="L45" s="50">
        <v>19.399999999999999</v>
      </c>
      <c r="M45" s="50">
        <v>232.8</v>
      </c>
      <c r="N45" s="53"/>
      <c r="O45" s="50" t="s">
        <v>126</v>
      </c>
      <c r="P45" s="55">
        <v>0.33600000000000002</v>
      </c>
      <c r="Q45" s="18"/>
    </row>
    <row r="46" spans="1:18" ht="24" customHeight="1" x14ac:dyDescent="0.15">
      <c r="A46" s="6">
        <v>41</v>
      </c>
      <c r="B46" s="37"/>
      <c r="C46" s="50" t="s">
        <v>137</v>
      </c>
      <c r="D46" s="50" t="s">
        <v>46</v>
      </c>
      <c r="E46" s="50" t="s">
        <v>47</v>
      </c>
      <c r="F46" s="50">
        <v>4</v>
      </c>
      <c r="G46" s="52"/>
      <c r="H46" s="53"/>
      <c r="I46" s="53"/>
      <c r="J46" s="37"/>
      <c r="K46" s="53"/>
      <c r="L46" s="50">
        <v>72.599999999999994</v>
      </c>
      <c r="M46" s="50">
        <v>290.39999999999998</v>
      </c>
      <c r="N46" s="53"/>
      <c r="O46" s="50" t="s">
        <v>84</v>
      </c>
      <c r="P46" s="55">
        <v>0.4425</v>
      </c>
      <c r="Q46" s="18"/>
      <c r="R46" s="50"/>
    </row>
    <row r="47" spans="1:18" ht="24" customHeight="1" x14ac:dyDescent="0.15">
      <c r="A47" s="6">
        <v>42</v>
      </c>
      <c r="B47" s="37"/>
      <c r="C47" s="50" t="s">
        <v>138</v>
      </c>
      <c r="D47" s="50" t="s">
        <v>70</v>
      </c>
      <c r="E47" s="50" t="s">
        <v>47</v>
      </c>
      <c r="F47" s="50">
        <v>2</v>
      </c>
      <c r="G47" s="52"/>
      <c r="H47" s="53"/>
      <c r="I47" s="53"/>
      <c r="J47" s="37"/>
      <c r="K47" s="53"/>
      <c r="L47" s="50">
        <v>20.8</v>
      </c>
      <c r="M47" s="50">
        <v>41.6</v>
      </c>
      <c r="N47" s="53"/>
      <c r="O47" s="50" t="s">
        <v>139</v>
      </c>
      <c r="P47" s="55">
        <v>0.06</v>
      </c>
      <c r="Q47" s="18"/>
      <c r="R47" s="50"/>
    </row>
    <row r="48" spans="1:18" ht="24" customHeight="1" x14ac:dyDescent="0.15">
      <c r="A48" s="6">
        <v>43</v>
      </c>
      <c r="B48" s="37"/>
      <c r="C48" s="50" t="s">
        <v>140</v>
      </c>
      <c r="D48" s="50" t="s">
        <v>46</v>
      </c>
      <c r="E48" s="50" t="s">
        <v>47</v>
      </c>
      <c r="F48" s="50">
        <v>2</v>
      </c>
      <c r="G48" s="52"/>
      <c r="H48" s="53"/>
      <c r="I48" s="53"/>
      <c r="J48" s="37"/>
      <c r="K48" s="53"/>
      <c r="L48" s="50">
        <v>71.400000000000006</v>
      </c>
      <c r="M48" s="50">
        <v>142.80000000000001</v>
      </c>
      <c r="N48" s="53"/>
      <c r="O48" s="50" t="s">
        <v>58</v>
      </c>
      <c r="P48" s="55">
        <v>0.2175</v>
      </c>
      <c r="Q48" s="18"/>
      <c r="R48" s="50"/>
    </row>
    <row r="49" spans="1:17" ht="24" customHeight="1" x14ac:dyDescent="0.15">
      <c r="A49" s="6">
        <v>44</v>
      </c>
      <c r="B49" s="37"/>
      <c r="C49" s="50" t="s">
        <v>141</v>
      </c>
      <c r="D49" s="50" t="s">
        <v>46</v>
      </c>
      <c r="E49" s="50" t="s">
        <v>47</v>
      </c>
      <c r="F49" s="50">
        <v>2</v>
      </c>
      <c r="G49" s="52"/>
      <c r="H49" s="53"/>
      <c r="I49" s="53"/>
      <c r="J49" s="37"/>
      <c r="K49" s="53"/>
      <c r="L49" s="50">
        <v>75.099999999999994</v>
      </c>
      <c r="M49" s="50">
        <v>150.19999999999999</v>
      </c>
      <c r="N49" s="53"/>
      <c r="O49" s="50" t="s">
        <v>77</v>
      </c>
      <c r="P49" s="55">
        <v>0.22875000000000001</v>
      </c>
      <c r="Q49" s="18"/>
    </row>
    <row r="50" spans="1:17" ht="24" customHeight="1" x14ac:dyDescent="0.15">
      <c r="A50" s="6">
        <v>45</v>
      </c>
      <c r="B50" s="37"/>
      <c r="C50" s="50" t="s">
        <v>142</v>
      </c>
      <c r="D50" s="50" t="s">
        <v>70</v>
      </c>
      <c r="E50" s="50" t="s">
        <v>47</v>
      </c>
      <c r="F50" s="50">
        <v>2</v>
      </c>
      <c r="G50" s="52"/>
      <c r="H50" s="53"/>
      <c r="I50" s="53"/>
      <c r="J50" s="37"/>
      <c r="K50" s="53"/>
      <c r="L50" s="50">
        <v>20.5</v>
      </c>
      <c r="M50" s="50">
        <v>41</v>
      </c>
      <c r="N50" s="53"/>
      <c r="O50" s="50" t="s">
        <v>143</v>
      </c>
      <c r="P50" s="55">
        <v>5.9159999999999997E-2</v>
      </c>
      <c r="Q50" s="18"/>
    </row>
    <row r="51" spans="1:17" ht="24" customHeight="1" x14ac:dyDescent="0.15">
      <c r="A51" s="6">
        <v>46</v>
      </c>
      <c r="B51" s="37"/>
      <c r="C51" s="50" t="s">
        <v>144</v>
      </c>
      <c r="D51" s="50" t="s">
        <v>46</v>
      </c>
      <c r="E51" s="50" t="s">
        <v>47</v>
      </c>
      <c r="F51" s="50">
        <v>2</v>
      </c>
      <c r="G51" s="52"/>
      <c r="H51" s="53"/>
      <c r="I51" s="53"/>
      <c r="J51" s="37"/>
      <c r="K51" s="53"/>
      <c r="L51" s="50">
        <v>76.3</v>
      </c>
      <c r="M51" s="50">
        <v>152.6</v>
      </c>
      <c r="N51" s="53"/>
      <c r="O51" s="50" t="s">
        <v>145</v>
      </c>
      <c r="P51" s="55">
        <v>0.23250000000000001</v>
      </c>
      <c r="Q51" s="18"/>
    </row>
    <row r="52" spans="1:17" ht="24" customHeight="1" x14ac:dyDescent="0.15">
      <c r="A52" s="6">
        <v>47</v>
      </c>
      <c r="B52" s="37"/>
      <c r="C52" s="50" t="s">
        <v>146</v>
      </c>
      <c r="D52" s="50" t="s">
        <v>70</v>
      </c>
      <c r="E52" s="50" t="s">
        <v>47</v>
      </c>
      <c r="F52" s="50">
        <v>2</v>
      </c>
      <c r="G52" s="52"/>
      <c r="H52" s="53"/>
      <c r="I52" s="53"/>
      <c r="J52" s="37"/>
      <c r="K52" s="53"/>
      <c r="L52" s="50">
        <v>21.5</v>
      </c>
      <c r="M52" s="50">
        <v>43</v>
      </c>
      <c r="N52" s="53"/>
      <c r="O52" s="50" t="s">
        <v>147</v>
      </c>
      <c r="P52" s="55">
        <v>6.2E-2</v>
      </c>
      <c r="Q52" s="18"/>
    </row>
    <row r="53" spans="1:17" ht="24" customHeight="1" x14ac:dyDescent="0.15">
      <c r="A53" s="6">
        <v>48</v>
      </c>
      <c r="B53" s="37"/>
      <c r="C53" s="50" t="s">
        <v>148</v>
      </c>
      <c r="D53" s="50" t="s">
        <v>46</v>
      </c>
      <c r="E53" s="50" t="s">
        <v>47</v>
      </c>
      <c r="F53" s="50">
        <v>2</v>
      </c>
      <c r="G53" s="52"/>
      <c r="H53" s="53"/>
      <c r="I53" s="53"/>
      <c r="J53" s="37"/>
      <c r="K53" s="53"/>
      <c r="L53" s="50">
        <v>73.900000000000006</v>
      </c>
      <c r="M53" s="50">
        <v>147.80000000000001</v>
      </c>
      <c r="N53" s="53"/>
      <c r="O53" s="50" t="s">
        <v>149</v>
      </c>
      <c r="P53" s="55">
        <v>0.22500000000000001</v>
      </c>
      <c r="Q53" s="18"/>
    </row>
    <row r="54" spans="1:17" ht="24" customHeight="1" x14ac:dyDescent="0.15">
      <c r="A54" s="6">
        <v>49</v>
      </c>
      <c r="B54" s="37"/>
      <c r="C54" s="50" t="s">
        <v>150</v>
      </c>
      <c r="D54" s="50"/>
      <c r="E54" s="50" t="s">
        <v>47</v>
      </c>
      <c r="F54" s="50">
        <v>12</v>
      </c>
      <c r="G54" s="52"/>
      <c r="H54" s="53"/>
      <c r="I54" s="53"/>
      <c r="J54" s="37"/>
      <c r="K54" s="53"/>
      <c r="L54" s="50">
        <v>60.1</v>
      </c>
      <c r="M54" s="50">
        <v>721.2</v>
      </c>
      <c r="N54" s="53"/>
      <c r="O54" s="50" t="s">
        <v>151</v>
      </c>
      <c r="P54" s="55">
        <v>2.2255799999999999</v>
      </c>
      <c r="Q54" s="18"/>
    </row>
    <row r="55" spans="1:17" ht="24" customHeight="1" x14ac:dyDescent="0.15">
      <c r="A55" s="6">
        <v>50</v>
      </c>
      <c r="B55" s="37"/>
      <c r="C55" s="50" t="s">
        <v>152</v>
      </c>
      <c r="D55" s="50"/>
      <c r="E55" s="50" t="s">
        <v>47</v>
      </c>
      <c r="F55" s="50">
        <v>174</v>
      </c>
      <c r="G55" s="52"/>
      <c r="H55" s="53"/>
      <c r="I55" s="53"/>
      <c r="J55" s="37"/>
      <c r="K55" s="53"/>
      <c r="L55" s="50">
        <v>380.4</v>
      </c>
      <c r="M55" s="50">
        <f>L55*F55</f>
        <v>66189.599999999991</v>
      </c>
      <c r="N55" s="53"/>
      <c r="O55" s="50" t="s">
        <v>153</v>
      </c>
      <c r="P55" s="55">
        <v>169.8</v>
      </c>
      <c r="Q55" s="50"/>
    </row>
    <row r="56" spans="1:17" ht="24" customHeight="1" x14ac:dyDescent="0.15">
      <c r="A56" s="6">
        <v>51</v>
      </c>
      <c r="B56" s="37"/>
      <c r="C56" s="50" t="s">
        <v>154</v>
      </c>
      <c r="D56" s="50" t="s">
        <v>70</v>
      </c>
      <c r="E56" s="50" t="s">
        <v>47</v>
      </c>
      <c r="F56" s="50">
        <v>2</v>
      </c>
      <c r="G56" s="52"/>
      <c r="H56" s="53"/>
      <c r="I56" s="53"/>
      <c r="J56" s="37"/>
      <c r="K56" s="53"/>
      <c r="L56" s="50">
        <v>42.2</v>
      </c>
      <c r="M56" s="50">
        <v>84.4</v>
      </c>
      <c r="N56" s="53"/>
      <c r="O56" s="50" t="s">
        <v>155</v>
      </c>
      <c r="P56" s="55">
        <v>0.122</v>
      </c>
      <c r="Q56" s="18"/>
    </row>
    <row r="57" spans="1:17" ht="24" customHeight="1" x14ac:dyDescent="0.15">
      <c r="A57" s="6">
        <v>52</v>
      </c>
      <c r="B57" s="37"/>
      <c r="C57" s="50" t="s">
        <v>156</v>
      </c>
      <c r="D57" s="50" t="s">
        <v>70</v>
      </c>
      <c r="E57" s="50" t="s">
        <v>47</v>
      </c>
      <c r="F57" s="50">
        <v>4</v>
      </c>
      <c r="G57" s="52"/>
      <c r="H57" s="53"/>
      <c r="I57" s="53"/>
      <c r="J57" s="37"/>
      <c r="K57" s="53"/>
      <c r="L57" s="50">
        <v>56.7</v>
      </c>
      <c r="M57" s="50">
        <v>226.8</v>
      </c>
      <c r="N57" s="53"/>
      <c r="O57" s="50" t="s">
        <v>157</v>
      </c>
      <c r="P57" s="55">
        <v>0.32728000000000002</v>
      </c>
      <c r="Q57" s="18"/>
    </row>
    <row r="58" spans="1:17" ht="24" customHeight="1" x14ac:dyDescent="0.15">
      <c r="A58" s="6">
        <v>53</v>
      </c>
      <c r="B58" s="37"/>
      <c r="C58" s="50" t="s">
        <v>158</v>
      </c>
      <c r="D58" s="50" t="s">
        <v>70</v>
      </c>
      <c r="E58" s="50" t="s">
        <v>47</v>
      </c>
      <c r="F58" s="50">
        <v>16</v>
      </c>
      <c r="G58" s="52"/>
      <c r="H58" s="53"/>
      <c r="I58" s="53"/>
      <c r="J58" s="37"/>
      <c r="K58" s="53"/>
      <c r="L58" s="50">
        <v>10.5</v>
      </c>
      <c r="M58" s="50">
        <v>168</v>
      </c>
      <c r="N58" s="53"/>
      <c r="O58" s="50" t="s">
        <v>159</v>
      </c>
      <c r="P58" s="55">
        <v>0.24671999999999999</v>
      </c>
      <c r="Q58" s="18"/>
    </row>
    <row r="59" spans="1:17" ht="24" customHeight="1" x14ac:dyDescent="0.15">
      <c r="A59" s="6">
        <v>54</v>
      </c>
      <c r="B59" s="37"/>
      <c r="C59" s="50" t="s">
        <v>160</v>
      </c>
      <c r="D59" s="50" t="s">
        <v>70</v>
      </c>
      <c r="E59" s="50" t="s">
        <v>47</v>
      </c>
      <c r="F59" s="50">
        <v>16</v>
      </c>
      <c r="G59" s="52"/>
      <c r="H59" s="53"/>
      <c r="I59" s="53"/>
      <c r="J59" s="37"/>
      <c r="K59" s="53"/>
      <c r="L59" s="50">
        <v>10.5</v>
      </c>
      <c r="M59" s="50">
        <v>168</v>
      </c>
      <c r="N59" s="53"/>
      <c r="O59" s="50" t="s">
        <v>159</v>
      </c>
      <c r="P59" s="55">
        <v>0.24671999999999999</v>
      </c>
      <c r="Q59" s="18"/>
    </row>
    <row r="60" spans="1:17" ht="24" customHeight="1" x14ac:dyDescent="0.15">
      <c r="A60" s="6">
        <v>55</v>
      </c>
      <c r="B60" s="37"/>
      <c r="C60" s="50" t="s">
        <v>161</v>
      </c>
      <c r="D60" s="50" t="s">
        <v>70</v>
      </c>
      <c r="E60" s="50" t="s">
        <v>47</v>
      </c>
      <c r="F60" s="50">
        <v>2</v>
      </c>
      <c r="G60" s="52"/>
      <c r="H60" s="53"/>
      <c r="I60" s="53"/>
      <c r="J60" s="37"/>
      <c r="K60" s="53"/>
      <c r="L60" s="50">
        <v>56.1</v>
      </c>
      <c r="M60" s="50">
        <v>112.2</v>
      </c>
      <c r="N60" s="53"/>
      <c r="O60" s="50" t="s">
        <v>162</v>
      </c>
      <c r="P60" s="55">
        <v>0.1762</v>
      </c>
      <c r="Q60" s="18"/>
    </row>
    <row r="61" spans="1:17" ht="24" customHeight="1" x14ac:dyDescent="0.15">
      <c r="A61" s="6">
        <v>56</v>
      </c>
      <c r="B61" s="37"/>
      <c r="C61" s="50" t="s">
        <v>163</v>
      </c>
      <c r="D61" s="50" t="s">
        <v>70</v>
      </c>
      <c r="E61" s="50" t="s">
        <v>47</v>
      </c>
      <c r="F61" s="50">
        <v>32</v>
      </c>
      <c r="G61" s="52"/>
      <c r="H61" s="53"/>
      <c r="I61" s="53"/>
      <c r="J61" s="37"/>
      <c r="K61" s="53"/>
      <c r="L61" s="50">
        <v>86.6</v>
      </c>
      <c r="M61" s="50">
        <v>2771.2</v>
      </c>
      <c r="N61" s="53"/>
      <c r="O61" s="50" t="s">
        <v>164</v>
      </c>
      <c r="P61" s="55">
        <v>4.01152</v>
      </c>
      <c r="Q61" s="18"/>
    </row>
    <row r="62" spans="1:17" ht="24" customHeight="1" x14ac:dyDescent="0.15">
      <c r="A62" s="6">
        <v>57</v>
      </c>
      <c r="B62" s="37"/>
      <c r="C62" s="50" t="s">
        <v>165</v>
      </c>
      <c r="D62" s="50" t="s">
        <v>70</v>
      </c>
      <c r="E62" s="50" t="s">
        <v>47</v>
      </c>
      <c r="F62" s="50">
        <v>16</v>
      </c>
      <c r="G62" s="52"/>
      <c r="H62" s="53"/>
      <c r="I62" s="53"/>
      <c r="J62" s="37"/>
      <c r="K62" s="53"/>
      <c r="L62" s="50">
        <v>82.3</v>
      </c>
      <c r="M62" s="50">
        <v>1316.8</v>
      </c>
      <c r="N62" s="53"/>
      <c r="O62" s="50" t="s">
        <v>166</v>
      </c>
      <c r="P62" s="55">
        <v>1.9251199999999999</v>
      </c>
      <c r="Q62" s="18"/>
    </row>
    <row r="63" spans="1:17" ht="24" customHeight="1" x14ac:dyDescent="0.15">
      <c r="A63" s="6">
        <v>58</v>
      </c>
      <c r="B63" s="37"/>
      <c r="C63" s="50" t="s">
        <v>167</v>
      </c>
      <c r="D63" s="50" t="s">
        <v>70</v>
      </c>
      <c r="E63" s="50" t="s">
        <v>47</v>
      </c>
      <c r="F63" s="50">
        <v>16</v>
      </c>
      <c r="G63" s="52"/>
      <c r="H63" s="53"/>
      <c r="I63" s="53"/>
      <c r="J63" s="37"/>
      <c r="K63" s="53"/>
      <c r="L63" s="50">
        <v>82.3</v>
      </c>
      <c r="M63" s="50">
        <v>1316.8</v>
      </c>
      <c r="N63" s="53"/>
      <c r="O63" s="50" t="s">
        <v>166</v>
      </c>
      <c r="P63" s="55">
        <v>1.9251199999999999</v>
      </c>
      <c r="Q63" s="18"/>
    </row>
    <row r="64" spans="1:17" ht="24" customHeight="1" x14ac:dyDescent="0.15">
      <c r="A64" s="6">
        <v>59</v>
      </c>
      <c r="B64" s="37"/>
      <c r="C64" s="50" t="s">
        <v>168</v>
      </c>
      <c r="D64" s="50" t="s">
        <v>70</v>
      </c>
      <c r="E64" s="50" t="s">
        <v>47</v>
      </c>
      <c r="F64" s="50">
        <v>2</v>
      </c>
      <c r="G64" s="52"/>
      <c r="H64" s="53"/>
      <c r="I64" s="53"/>
      <c r="J64" s="37"/>
      <c r="K64" s="53"/>
      <c r="L64" s="50">
        <v>12.5</v>
      </c>
      <c r="M64" s="50">
        <v>25</v>
      </c>
      <c r="N64" s="53"/>
      <c r="O64" s="50" t="s">
        <v>169</v>
      </c>
      <c r="P64" s="55">
        <v>3.5799999999999998E-2</v>
      </c>
      <c r="Q64" s="18"/>
    </row>
    <row r="65" spans="1:17" ht="24" customHeight="1" x14ac:dyDescent="0.15">
      <c r="A65" s="6">
        <v>60</v>
      </c>
      <c r="B65" s="37"/>
      <c r="C65" s="50" t="s">
        <v>170</v>
      </c>
      <c r="D65" s="50" t="s">
        <v>70</v>
      </c>
      <c r="E65" s="50" t="s">
        <v>47</v>
      </c>
      <c r="F65" s="50">
        <v>2</v>
      </c>
      <c r="G65" s="52"/>
      <c r="H65" s="53"/>
      <c r="I65" s="53"/>
      <c r="J65" s="37"/>
      <c r="K65" s="53"/>
      <c r="L65" s="50">
        <v>22</v>
      </c>
      <c r="M65" s="50">
        <v>44</v>
      </c>
      <c r="N65" s="53"/>
      <c r="O65" s="50" t="s">
        <v>171</v>
      </c>
      <c r="P65" s="55">
        <v>6.5240000000000006E-2</v>
      </c>
      <c r="Q65" s="18"/>
    </row>
    <row r="66" spans="1:17" ht="24" customHeight="1" x14ac:dyDescent="0.15">
      <c r="A66" s="6">
        <v>61</v>
      </c>
      <c r="B66" s="37"/>
      <c r="C66" s="50" t="s">
        <v>172</v>
      </c>
      <c r="D66" s="50" t="s">
        <v>70</v>
      </c>
      <c r="E66" s="50" t="s">
        <v>47</v>
      </c>
      <c r="F66" s="50">
        <v>4</v>
      </c>
      <c r="G66" s="52"/>
      <c r="H66" s="53"/>
      <c r="I66" s="53"/>
      <c r="J66" s="37"/>
      <c r="K66" s="53"/>
      <c r="L66" s="50">
        <v>120.1</v>
      </c>
      <c r="M66" s="50">
        <v>480.4</v>
      </c>
      <c r="N66" s="53"/>
      <c r="O66" s="50" t="s">
        <v>173</v>
      </c>
      <c r="P66" s="55">
        <v>0.6996</v>
      </c>
      <c r="Q66" s="18"/>
    </row>
    <row r="67" spans="1:17" ht="24" customHeight="1" x14ac:dyDescent="0.15">
      <c r="A67" s="94">
        <v>62</v>
      </c>
      <c r="B67" s="37"/>
      <c r="C67" s="96" t="s">
        <v>174</v>
      </c>
      <c r="D67" s="96" t="s">
        <v>70</v>
      </c>
      <c r="E67" s="50" t="s">
        <v>47</v>
      </c>
      <c r="F67" s="50">
        <v>2</v>
      </c>
      <c r="G67" s="52"/>
      <c r="H67" s="53"/>
      <c r="I67" s="53"/>
      <c r="J67" s="37"/>
      <c r="K67" s="53"/>
      <c r="L67" s="50">
        <f>198-L68</f>
        <v>115.19999999999999</v>
      </c>
      <c r="M67" s="50">
        <f>396-M68</f>
        <v>230.39999999999998</v>
      </c>
      <c r="N67" s="53"/>
      <c r="O67" s="50" t="s">
        <v>175</v>
      </c>
      <c r="P67" s="55">
        <v>0.45</v>
      </c>
      <c r="Q67" s="18"/>
    </row>
    <row r="68" spans="1:17" ht="24" customHeight="1" x14ac:dyDescent="0.15">
      <c r="A68" s="95"/>
      <c r="B68" s="37"/>
      <c r="C68" s="97"/>
      <c r="D68" s="97"/>
      <c r="E68" s="50" t="s">
        <v>47</v>
      </c>
      <c r="F68" s="50">
        <v>2</v>
      </c>
      <c r="G68" s="52"/>
      <c r="H68" s="53"/>
      <c r="I68" s="53"/>
      <c r="J68" s="37"/>
      <c r="K68" s="53"/>
      <c r="L68" s="50">
        <f>13.8*6</f>
        <v>82.800000000000011</v>
      </c>
      <c r="M68" s="50">
        <f>L68*F68</f>
        <v>165.60000000000002</v>
      </c>
      <c r="N68" s="53"/>
      <c r="O68" s="50" t="s">
        <v>176</v>
      </c>
      <c r="P68" s="50">
        <f>6*0.2*0.1</f>
        <v>0.12000000000000002</v>
      </c>
      <c r="Q68" s="18"/>
    </row>
    <row r="69" spans="1:17" ht="24" customHeight="1" x14ac:dyDescent="0.15">
      <c r="A69" s="6">
        <v>63</v>
      </c>
      <c r="B69" s="37"/>
      <c r="C69" s="50" t="s">
        <v>177</v>
      </c>
      <c r="D69" s="50" t="s">
        <v>70</v>
      </c>
      <c r="E69" s="50" t="s">
        <v>47</v>
      </c>
      <c r="F69" s="50">
        <v>8</v>
      </c>
      <c r="G69" s="52"/>
      <c r="H69" s="53"/>
      <c r="I69" s="53"/>
      <c r="J69" s="37"/>
      <c r="K69" s="53"/>
      <c r="L69" s="50">
        <v>20.9</v>
      </c>
      <c r="M69" s="50">
        <v>167.2</v>
      </c>
      <c r="N69" s="53"/>
      <c r="O69" s="50" t="s">
        <v>178</v>
      </c>
      <c r="P69" s="55">
        <v>0.25440000000000002</v>
      </c>
      <c r="Q69" s="18"/>
    </row>
    <row r="70" spans="1:17" ht="24" customHeight="1" x14ac:dyDescent="0.15">
      <c r="A70" s="6">
        <v>64</v>
      </c>
      <c r="B70" s="37"/>
      <c r="C70" s="50" t="s">
        <v>179</v>
      </c>
      <c r="D70" s="50" t="s">
        <v>70</v>
      </c>
      <c r="E70" s="50" t="s">
        <v>47</v>
      </c>
      <c r="F70" s="50">
        <v>6</v>
      </c>
      <c r="G70" s="52"/>
      <c r="H70" s="53"/>
      <c r="I70" s="53"/>
      <c r="J70" s="37"/>
      <c r="K70" s="53"/>
      <c r="L70" s="50">
        <v>23.3</v>
      </c>
      <c r="M70" s="50">
        <v>139.80000000000001</v>
      </c>
      <c r="N70" s="53"/>
      <c r="O70" s="50" t="s">
        <v>180</v>
      </c>
      <c r="P70" s="55">
        <v>0.21156</v>
      </c>
      <c r="Q70" s="18"/>
    </row>
    <row r="71" spans="1:17" ht="24" customHeight="1" x14ac:dyDescent="0.15">
      <c r="A71" s="6">
        <v>65</v>
      </c>
      <c r="B71" s="37"/>
      <c r="C71" s="50" t="s">
        <v>181</v>
      </c>
      <c r="D71" s="50" t="s">
        <v>70</v>
      </c>
      <c r="E71" s="50" t="s">
        <v>47</v>
      </c>
      <c r="F71" s="50">
        <v>4</v>
      </c>
      <c r="G71" s="52"/>
      <c r="H71" s="53"/>
      <c r="I71" s="53"/>
      <c r="J71" s="37"/>
      <c r="K71" s="53"/>
      <c r="L71" s="50">
        <v>7.9</v>
      </c>
      <c r="M71" s="50">
        <v>31.6</v>
      </c>
      <c r="N71" s="53"/>
      <c r="O71" s="50" t="s">
        <v>182</v>
      </c>
      <c r="P71" s="55">
        <v>4.6640000000000001E-2</v>
      </c>
      <c r="Q71" s="18"/>
    </row>
    <row r="72" spans="1:17" ht="24" customHeight="1" x14ac:dyDescent="0.15">
      <c r="A72" s="6">
        <v>66</v>
      </c>
      <c r="B72" s="37"/>
      <c r="C72" s="50" t="s">
        <v>183</v>
      </c>
      <c r="D72" s="50" t="s">
        <v>70</v>
      </c>
      <c r="E72" s="50" t="s">
        <v>47</v>
      </c>
      <c r="F72" s="50">
        <v>4</v>
      </c>
      <c r="G72" s="52"/>
      <c r="H72" s="53"/>
      <c r="I72" s="53"/>
      <c r="J72" s="37"/>
      <c r="K72" s="53"/>
      <c r="L72" s="50">
        <v>7.9</v>
      </c>
      <c r="M72" s="50">
        <v>31.6</v>
      </c>
      <c r="N72" s="53"/>
      <c r="O72" s="50" t="s">
        <v>182</v>
      </c>
      <c r="P72" s="55">
        <v>4.6640000000000001E-2</v>
      </c>
      <c r="Q72" s="18"/>
    </row>
    <row r="73" spans="1:17" ht="24" customHeight="1" x14ac:dyDescent="0.15">
      <c r="A73" s="6">
        <v>67</v>
      </c>
      <c r="B73" s="37"/>
      <c r="C73" s="50" t="s">
        <v>184</v>
      </c>
      <c r="D73" s="50" t="s">
        <v>70</v>
      </c>
      <c r="E73" s="50" t="s">
        <v>47</v>
      </c>
      <c r="F73" s="50">
        <v>8</v>
      </c>
      <c r="G73" s="52"/>
      <c r="H73" s="53"/>
      <c r="I73" s="53"/>
      <c r="J73" s="37"/>
      <c r="K73" s="53"/>
      <c r="L73" s="50">
        <v>123.8</v>
      </c>
      <c r="M73" s="50">
        <v>990.4</v>
      </c>
      <c r="N73" s="53"/>
      <c r="O73" s="50" t="s">
        <v>185</v>
      </c>
      <c r="P73" s="55">
        <v>1.43408</v>
      </c>
      <c r="Q73" s="50"/>
    </row>
    <row r="74" spans="1:17" ht="24" customHeight="1" x14ac:dyDescent="0.15">
      <c r="A74" s="6">
        <v>68</v>
      </c>
      <c r="B74" s="37"/>
      <c r="C74" s="50" t="s">
        <v>186</v>
      </c>
      <c r="D74" s="50" t="s">
        <v>70</v>
      </c>
      <c r="E74" s="50" t="s">
        <v>47</v>
      </c>
      <c r="F74" s="50">
        <v>4</v>
      </c>
      <c r="G74" s="52"/>
      <c r="H74" s="53"/>
      <c r="I74" s="53"/>
      <c r="J74" s="37"/>
      <c r="K74" s="53"/>
      <c r="L74" s="50">
        <v>120.1</v>
      </c>
      <c r="M74" s="50">
        <v>480.4</v>
      </c>
      <c r="N74" s="53"/>
      <c r="O74" s="50" t="s">
        <v>173</v>
      </c>
      <c r="P74" s="55">
        <v>0.6996</v>
      </c>
      <c r="Q74" s="18"/>
    </row>
    <row r="75" spans="1:17" ht="24" customHeight="1" x14ac:dyDescent="0.15">
      <c r="A75" s="6">
        <v>69</v>
      </c>
      <c r="B75" s="37"/>
      <c r="C75" s="50" t="s">
        <v>187</v>
      </c>
      <c r="D75" s="50" t="s">
        <v>188</v>
      </c>
      <c r="E75" s="50" t="s">
        <v>47</v>
      </c>
      <c r="F75" s="50">
        <v>52</v>
      </c>
      <c r="G75" s="52"/>
      <c r="H75" s="53"/>
      <c r="I75" s="53"/>
      <c r="J75" s="37"/>
      <c r="K75" s="53"/>
      <c r="L75" s="50">
        <v>3.95</v>
      </c>
      <c r="M75" s="50">
        <v>205.4</v>
      </c>
      <c r="N75" s="53"/>
      <c r="O75" s="50" t="s">
        <v>189</v>
      </c>
      <c r="P75" s="55">
        <v>0.52</v>
      </c>
      <c r="Q75" s="18"/>
    </row>
    <row r="76" spans="1:17" ht="24" customHeight="1" x14ac:dyDescent="0.15">
      <c r="A76" s="6">
        <v>70</v>
      </c>
      <c r="B76" s="37"/>
      <c r="C76" s="50" t="s">
        <v>187</v>
      </c>
      <c r="D76" s="50" t="s">
        <v>190</v>
      </c>
      <c r="E76" s="50" t="s">
        <v>47</v>
      </c>
      <c r="F76" s="50">
        <v>9</v>
      </c>
      <c r="G76" s="52"/>
      <c r="H76" s="53"/>
      <c r="I76" s="53"/>
      <c r="J76" s="37"/>
      <c r="K76" s="53"/>
      <c r="L76" s="50">
        <v>20.2</v>
      </c>
      <c r="M76" s="50">
        <v>181.8</v>
      </c>
      <c r="N76" s="53"/>
      <c r="O76" s="50" t="s">
        <v>191</v>
      </c>
      <c r="P76" s="55">
        <v>0.18</v>
      </c>
      <c r="Q76" s="18"/>
    </row>
    <row r="77" spans="1:17" ht="24" customHeight="1" x14ac:dyDescent="0.15">
      <c r="A77" s="6">
        <v>71</v>
      </c>
      <c r="B77" s="37"/>
      <c r="C77" s="50" t="s">
        <v>187</v>
      </c>
      <c r="D77" s="50" t="s">
        <v>192</v>
      </c>
      <c r="E77" s="50" t="s">
        <v>47</v>
      </c>
      <c r="F77" s="50">
        <v>13</v>
      </c>
      <c r="G77" s="52"/>
      <c r="H77" s="53"/>
      <c r="I77" s="53"/>
      <c r="J77" s="37"/>
      <c r="K77" s="53"/>
      <c r="L77" s="50">
        <v>11.4</v>
      </c>
      <c r="M77" s="50">
        <v>148.19999999999999</v>
      </c>
      <c r="N77" s="53"/>
      <c r="O77" s="50" t="s">
        <v>193</v>
      </c>
      <c r="P77" s="55">
        <v>1.2999999999999999E-2</v>
      </c>
      <c r="Q77" s="18"/>
    </row>
    <row r="78" spans="1:17" ht="24" customHeight="1" x14ac:dyDescent="0.15">
      <c r="A78" s="6">
        <v>72</v>
      </c>
      <c r="B78" s="37"/>
      <c r="C78" s="50" t="s">
        <v>194</v>
      </c>
      <c r="D78" s="50" t="s">
        <v>195</v>
      </c>
      <c r="E78" s="50" t="s">
        <v>47</v>
      </c>
      <c r="F78" s="50">
        <v>8</v>
      </c>
      <c r="G78" s="52"/>
      <c r="H78" s="53"/>
      <c r="I78" s="53"/>
      <c r="J78" s="37"/>
      <c r="K78" s="53"/>
      <c r="L78" s="50">
        <v>14.1</v>
      </c>
      <c r="M78" s="50">
        <v>112.8</v>
      </c>
      <c r="N78" s="53"/>
      <c r="O78" s="50" t="s">
        <v>196</v>
      </c>
      <c r="P78" s="55">
        <v>8.0000000000000002E-3</v>
      </c>
      <c r="Q78" s="18"/>
    </row>
    <row r="79" spans="1:17" ht="24" customHeight="1" x14ac:dyDescent="0.15">
      <c r="A79" s="6">
        <v>73</v>
      </c>
      <c r="B79" s="37"/>
      <c r="C79" s="50" t="s">
        <v>197</v>
      </c>
      <c r="D79" s="50"/>
      <c r="E79" s="50" t="s">
        <v>198</v>
      </c>
      <c r="F79" s="50">
        <v>4</v>
      </c>
      <c r="G79" s="52"/>
      <c r="H79" s="53"/>
      <c r="I79" s="53"/>
      <c r="J79" s="37"/>
      <c r="K79" s="53"/>
      <c r="L79" s="50">
        <v>18.3</v>
      </c>
      <c r="M79" s="50">
        <v>73.2</v>
      </c>
      <c r="N79" s="53"/>
      <c r="O79" s="50" t="s">
        <v>199</v>
      </c>
      <c r="P79" s="55">
        <v>0.8448</v>
      </c>
      <c r="Q79" s="50"/>
    </row>
    <row r="80" spans="1:17" ht="24" customHeight="1" x14ac:dyDescent="0.15">
      <c r="A80" s="6">
        <v>74</v>
      </c>
      <c r="B80" s="37"/>
      <c r="C80" s="50" t="s">
        <v>200</v>
      </c>
      <c r="D80" s="50"/>
      <c r="E80" s="50" t="s">
        <v>198</v>
      </c>
      <c r="F80" s="50">
        <v>4</v>
      </c>
      <c r="G80" s="52"/>
      <c r="H80" s="53"/>
      <c r="I80" s="53"/>
      <c r="J80" s="37"/>
      <c r="K80" s="53"/>
      <c r="L80" s="50">
        <v>18.3</v>
      </c>
      <c r="M80" s="50">
        <v>73.2</v>
      </c>
      <c r="N80" s="53"/>
      <c r="O80" s="50" t="s">
        <v>199</v>
      </c>
      <c r="P80" s="55">
        <v>0.8448</v>
      </c>
      <c r="Q80" s="18"/>
    </row>
    <row r="81" spans="1:17" ht="24" customHeight="1" x14ac:dyDescent="0.15">
      <c r="A81" s="6">
        <v>75</v>
      </c>
      <c r="B81" s="37"/>
      <c r="C81" s="50" t="s">
        <v>201</v>
      </c>
      <c r="D81" s="50"/>
      <c r="E81" s="50" t="s">
        <v>198</v>
      </c>
      <c r="F81" s="50">
        <v>32</v>
      </c>
      <c r="G81" s="52"/>
      <c r="H81" s="53"/>
      <c r="I81" s="53"/>
      <c r="J81" s="37"/>
      <c r="K81" s="53"/>
      <c r="L81" s="50">
        <v>12.7</v>
      </c>
      <c r="M81" s="50">
        <v>406.4</v>
      </c>
      <c r="N81" s="53"/>
      <c r="O81" s="50" t="s">
        <v>202</v>
      </c>
      <c r="P81" s="55">
        <v>4.6848000000000001</v>
      </c>
      <c r="Q81" s="18"/>
    </row>
    <row r="82" spans="1:17" ht="24" customHeight="1" x14ac:dyDescent="0.15">
      <c r="A82" s="6">
        <v>76</v>
      </c>
      <c r="B82" s="37"/>
      <c r="C82" s="50" t="s">
        <v>203</v>
      </c>
      <c r="D82" s="50" t="s">
        <v>204</v>
      </c>
      <c r="E82" s="50" t="s">
        <v>198</v>
      </c>
      <c r="F82" s="50">
        <v>48</v>
      </c>
      <c r="G82" s="52"/>
      <c r="H82" s="53"/>
      <c r="I82" s="53"/>
      <c r="J82" s="37"/>
      <c r="K82" s="53"/>
      <c r="L82" s="60">
        <v>14.159437499999999</v>
      </c>
      <c r="M82" s="61">
        <f t="shared" ref="M82:M87" si="0">L82*F82</f>
        <v>679.65300000000002</v>
      </c>
      <c r="N82" s="53"/>
      <c r="O82" s="50" t="s">
        <v>205</v>
      </c>
      <c r="P82" s="55">
        <v>0.26</v>
      </c>
      <c r="Q82" s="50"/>
    </row>
    <row r="83" spans="1:17" ht="24" customHeight="1" x14ac:dyDescent="0.15">
      <c r="A83" s="6">
        <v>77</v>
      </c>
      <c r="B83" s="37"/>
      <c r="C83" s="50" t="s">
        <v>206</v>
      </c>
      <c r="D83" s="50" t="s">
        <v>207</v>
      </c>
      <c r="E83" s="50" t="s">
        <v>198</v>
      </c>
      <c r="F83" s="50">
        <v>12</v>
      </c>
      <c r="G83" s="52"/>
      <c r="H83" s="53"/>
      <c r="I83" s="53"/>
      <c r="J83" s="37"/>
      <c r="K83" s="53"/>
      <c r="L83" s="60">
        <v>15.6901875</v>
      </c>
      <c r="M83" s="61">
        <f t="shared" si="0"/>
        <v>188.28225</v>
      </c>
      <c r="N83" s="53"/>
      <c r="O83" s="50" t="s">
        <v>208</v>
      </c>
      <c r="P83" s="55">
        <v>0.24</v>
      </c>
      <c r="Q83" s="50"/>
    </row>
    <row r="84" spans="1:17" ht="24" customHeight="1" x14ac:dyDescent="0.15">
      <c r="A84" s="6">
        <v>78</v>
      </c>
      <c r="B84" s="37"/>
      <c r="C84" s="50" t="s">
        <v>209</v>
      </c>
      <c r="D84" s="50" t="s">
        <v>210</v>
      </c>
      <c r="E84" s="50" t="s">
        <v>198</v>
      </c>
      <c r="F84" s="50">
        <v>160</v>
      </c>
      <c r="G84" s="52"/>
      <c r="H84" s="53"/>
      <c r="I84" s="53"/>
      <c r="J84" s="37"/>
      <c r="K84" s="53"/>
      <c r="L84" s="60">
        <v>40.947562499999997</v>
      </c>
      <c r="M84" s="61">
        <f t="shared" si="0"/>
        <v>6551.61</v>
      </c>
      <c r="N84" s="53"/>
      <c r="O84" s="50" t="s">
        <v>211</v>
      </c>
      <c r="P84" s="55">
        <v>1.24</v>
      </c>
      <c r="Q84" s="50"/>
    </row>
    <row r="85" spans="1:17" ht="24" customHeight="1" x14ac:dyDescent="0.15">
      <c r="A85" s="6">
        <v>79</v>
      </c>
      <c r="B85" s="37"/>
      <c r="C85" s="50" t="s">
        <v>212</v>
      </c>
      <c r="D85" s="50" t="s">
        <v>213</v>
      </c>
      <c r="E85" s="50" t="s">
        <v>198</v>
      </c>
      <c r="F85" s="50">
        <v>230</v>
      </c>
      <c r="G85" s="52"/>
      <c r="H85" s="53"/>
      <c r="I85" s="53"/>
      <c r="J85" s="37"/>
      <c r="K85" s="53"/>
      <c r="L85" s="60">
        <v>54.724312500000003</v>
      </c>
      <c r="M85" s="61">
        <f t="shared" si="0"/>
        <v>12586.591875</v>
      </c>
      <c r="N85" s="53"/>
      <c r="O85" s="50" t="s">
        <v>214</v>
      </c>
      <c r="P85" s="55">
        <v>1.03</v>
      </c>
      <c r="Q85" s="50"/>
    </row>
    <row r="86" spans="1:17" ht="24" customHeight="1" x14ac:dyDescent="0.15">
      <c r="A86" s="6">
        <v>80</v>
      </c>
      <c r="B86" s="37"/>
      <c r="C86" s="50" t="s">
        <v>215</v>
      </c>
      <c r="D86" s="50" t="s">
        <v>216</v>
      </c>
      <c r="E86" s="50" t="s">
        <v>198</v>
      </c>
      <c r="F86" s="50">
        <v>28</v>
      </c>
      <c r="G86" s="52"/>
      <c r="H86" s="53"/>
      <c r="I86" s="53"/>
      <c r="J86" s="37"/>
      <c r="K86" s="53"/>
      <c r="L86" s="60">
        <v>48.984000000000002</v>
      </c>
      <c r="M86" s="61">
        <f t="shared" si="0"/>
        <v>1371.5520000000001</v>
      </c>
      <c r="N86" s="53"/>
      <c r="O86" s="50" t="s">
        <v>217</v>
      </c>
      <c r="P86" s="55">
        <v>0.41</v>
      </c>
      <c r="Q86" s="50"/>
    </row>
    <row r="87" spans="1:17" ht="24" customHeight="1" x14ac:dyDescent="0.15">
      <c r="A87" s="6">
        <v>81</v>
      </c>
      <c r="B87" s="37"/>
      <c r="C87" s="50" t="s">
        <v>218</v>
      </c>
      <c r="D87" s="50" t="s">
        <v>219</v>
      </c>
      <c r="E87" s="50" t="s">
        <v>198</v>
      </c>
      <c r="F87" s="50">
        <v>24</v>
      </c>
      <c r="G87" s="52"/>
      <c r="H87" s="53"/>
      <c r="I87" s="53"/>
      <c r="J87" s="37"/>
      <c r="K87" s="53"/>
      <c r="L87" s="60">
        <v>14.350781250000001</v>
      </c>
      <c r="M87" s="61">
        <f t="shared" si="0"/>
        <v>344.41875000000005</v>
      </c>
      <c r="N87" s="53"/>
      <c r="O87" s="50" t="s">
        <v>220</v>
      </c>
      <c r="P87" s="55">
        <v>0.23</v>
      </c>
      <c r="Q87" s="50"/>
    </row>
  </sheetData>
  <mergeCells count="11">
    <mergeCell ref="D1:P1"/>
    <mergeCell ref="A25:A26"/>
    <mergeCell ref="A32:A33"/>
    <mergeCell ref="A38:A39"/>
    <mergeCell ref="A67:A68"/>
    <mergeCell ref="C25:C26"/>
    <mergeCell ref="C32:C33"/>
    <mergeCell ref="C38:C39"/>
    <mergeCell ref="C67:C68"/>
    <mergeCell ref="D25:D26"/>
    <mergeCell ref="D67:D68"/>
  </mergeCells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workbookViewId="0">
      <selection activeCell="E13" sqref="E13"/>
    </sheetView>
  </sheetViews>
  <sheetFormatPr defaultColWidth="9" defaultRowHeight="13.5" x14ac:dyDescent="0.15"/>
  <cols>
    <col min="1" max="1" width="5.625" style="48" customWidth="1"/>
    <col min="2" max="2" width="11.5" style="48" hidden="1" customWidth="1"/>
    <col min="3" max="3" width="17.625" style="48" customWidth="1"/>
    <col min="4" max="4" width="11.75" style="48" customWidth="1"/>
    <col min="5" max="6" width="12.625" style="48" customWidth="1"/>
    <col min="7" max="7" width="12.125" style="48" customWidth="1"/>
    <col min="8" max="8" width="11.25" style="48" customWidth="1"/>
    <col min="9" max="9" width="9.75" style="48" customWidth="1"/>
    <col min="10" max="10" width="12.625" style="48" customWidth="1"/>
    <col min="11" max="11" width="15.125" style="48" customWidth="1"/>
    <col min="12" max="16384" width="9" style="48"/>
  </cols>
  <sheetData>
    <row r="1" spans="1:11" ht="30" customHeight="1" x14ac:dyDescent="0.15">
      <c r="A1" s="36"/>
      <c r="B1" s="36"/>
      <c r="C1" s="98" t="s">
        <v>0</v>
      </c>
      <c r="D1" s="98"/>
      <c r="E1" s="98"/>
      <c r="F1" s="98"/>
      <c r="G1" s="98"/>
      <c r="H1" s="98"/>
      <c r="I1" s="98"/>
      <c r="J1" s="98"/>
      <c r="K1" s="98"/>
    </row>
    <row r="2" spans="1:11" ht="37.5" customHeight="1" x14ac:dyDescent="0.15">
      <c r="A2" s="37" t="s">
        <v>1</v>
      </c>
      <c r="B2" s="37" t="s">
        <v>2</v>
      </c>
      <c r="C2" s="37" t="s">
        <v>3</v>
      </c>
      <c r="D2" s="40" t="s">
        <v>4</v>
      </c>
      <c r="E2" s="37" t="s">
        <v>5</v>
      </c>
      <c r="F2" s="37" t="s">
        <v>221</v>
      </c>
      <c r="G2" s="37" t="s">
        <v>222</v>
      </c>
      <c r="H2" s="37" t="s">
        <v>223</v>
      </c>
      <c r="I2" s="79" t="s">
        <v>9</v>
      </c>
      <c r="J2" s="54" t="s">
        <v>10</v>
      </c>
      <c r="K2" s="54" t="s">
        <v>11</v>
      </c>
    </row>
    <row r="3" spans="1:11" ht="25.5" customHeight="1" x14ac:dyDescent="0.15">
      <c r="A3" s="37">
        <v>1</v>
      </c>
      <c r="B3" s="80"/>
      <c r="C3" s="59" t="s">
        <v>14</v>
      </c>
      <c r="D3" s="80"/>
      <c r="E3" s="37" t="s">
        <v>224</v>
      </c>
      <c r="F3" s="59">
        <v>2148</v>
      </c>
      <c r="G3" s="59">
        <v>170811</v>
      </c>
      <c r="H3" s="59">
        <v>170811</v>
      </c>
      <c r="I3" s="81" t="s">
        <v>225</v>
      </c>
      <c r="J3" s="79" t="s">
        <v>16</v>
      </c>
      <c r="K3" s="82">
        <v>514.78</v>
      </c>
    </row>
    <row r="4" spans="1:11" ht="25.5" customHeight="1" x14ac:dyDescent="0.15">
      <c r="A4" s="37">
        <v>2</v>
      </c>
      <c r="B4" s="80"/>
      <c r="C4" s="59" t="s">
        <v>14</v>
      </c>
      <c r="D4" s="80"/>
      <c r="E4" s="37" t="s">
        <v>224</v>
      </c>
      <c r="F4" s="59">
        <v>5859</v>
      </c>
      <c r="G4" s="59">
        <v>73730</v>
      </c>
      <c r="H4" s="59">
        <v>737309</v>
      </c>
      <c r="I4" s="81" t="s">
        <v>225</v>
      </c>
      <c r="J4" s="79" t="s">
        <v>16</v>
      </c>
      <c r="K4" s="83">
        <v>2051.6</v>
      </c>
    </row>
    <row r="5" spans="1:11" ht="25.5" customHeight="1" x14ac:dyDescent="0.15">
      <c r="A5" s="37">
        <v>3</v>
      </c>
      <c r="B5" s="80"/>
      <c r="C5" s="59" t="s">
        <v>14</v>
      </c>
      <c r="D5" s="59"/>
      <c r="E5" s="37" t="s">
        <v>224</v>
      </c>
      <c r="F5" s="59">
        <v>1958</v>
      </c>
      <c r="G5" s="84">
        <v>75300</v>
      </c>
      <c r="H5" s="59">
        <v>75300</v>
      </c>
      <c r="I5" s="81" t="s">
        <v>225</v>
      </c>
      <c r="J5" s="79" t="s">
        <v>16</v>
      </c>
      <c r="K5" s="85">
        <v>102.33499764</v>
      </c>
    </row>
    <row r="6" spans="1:11" ht="25.5" customHeight="1" x14ac:dyDescent="0.15">
      <c r="A6" s="37"/>
      <c r="B6" s="37"/>
      <c r="C6" s="37" t="s">
        <v>34</v>
      </c>
      <c r="D6" s="40"/>
      <c r="E6" s="37"/>
      <c r="F6" s="80"/>
      <c r="G6" s="37"/>
      <c r="H6" s="59">
        <f>SUM(H3:H5)</f>
        <v>983420</v>
      </c>
      <c r="I6" s="37"/>
      <c r="J6" s="59"/>
      <c r="K6" s="53">
        <f>SUM(K3:K5)</f>
        <v>2668.7149976400001</v>
      </c>
    </row>
  </sheetData>
  <mergeCells count="1">
    <mergeCell ref="C1:K1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52"/>
  <sheetViews>
    <sheetView workbookViewId="0">
      <pane ySplit="2" topLeftCell="A237" activePane="bottomLeft" state="frozen"/>
      <selection pane="bottomLeft" activeCell="M239" sqref="M239"/>
    </sheetView>
  </sheetViews>
  <sheetFormatPr defaultColWidth="8.75" defaultRowHeight="13.5" x14ac:dyDescent="0.15"/>
  <cols>
    <col min="2" max="2" width="14.625" customWidth="1"/>
    <col min="3" max="3" width="14" customWidth="1"/>
    <col min="4" max="4" width="24.125" customWidth="1"/>
    <col min="5" max="5" width="6" customWidth="1"/>
    <col min="6" max="10" width="6" hidden="1" customWidth="1"/>
    <col min="11" max="11" width="8.75" customWidth="1"/>
    <col min="12" max="13" width="8.75" style="3" customWidth="1"/>
    <col min="14" max="17" width="8.75" customWidth="1"/>
    <col min="18" max="18" width="20.375" customWidth="1"/>
    <col min="19" max="19" width="10.125" customWidth="1"/>
    <col min="21" max="21" width="11.5"/>
  </cols>
  <sheetData>
    <row r="1" spans="1:20" ht="25.5" x14ac:dyDescent="0.15">
      <c r="A1" s="36"/>
      <c r="B1" s="36"/>
      <c r="C1" s="36"/>
      <c r="D1" s="101" t="s">
        <v>226</v>
      </c>
      <c r="E1" s="93"/>
      <c r="F1" s="93"/>
      <c r="G1" s="93"/>
      <c r="H1" s="93"/>
      <c r="I1" s="93"/>
      <c r="J1" s="93"/>
      <c r="K1" s="93"/>
      <c r="L1" s="98"/>
      <c r="M1" s="98"/>
      <c r="N1" s="93"/>
      <c r="O1" s="93"/>
      <c r="P1" s="93"/>
      <c r="Q1" s="93"/>
      <c r="R1" s="93"/>
      <c r="S1" s="93"/>
      <c r="T1" s="42"/>
    </row>
    <row r="2" spans="1:20" ht="24" x14ac:dyDescent="0.15">
      <c r="A2" s="37" t="s">
        <v>1</v>
      </c>
      <c r="B2" s="37" t="s">
        <v>2</v>
      </c>
      <c r="C2" s="37" t="s">
        <v>3</v>
      </c>
      <c r="D2" s="38" t="s">
        <v>4</v>
      </c>
      <c r="E2" s="37" t="s">
        <v>5</v>
      </c>
      <c r="F2" s="7" t="s">
        <v>12</v>
      </c>
      <c r="G2" s="7" t="s">
        <v>37</v>
      </c>
      <c r="H2" s="13" t="s">
        <v>38</v>
      </c>
      <c r="I2" s="13" t="s">
        <v>9</v>
      </c>
      <c r="J2" s="7" t="s">
        <v>39</v>
      </c>
      <c r="K2" s="37" t="s">
        <v>6</v>
      </c>
      <c r="L2" s="37" t="s">
        <v>40</v>
      </c>
      <c r="M2" s="37" t="s">
        <v>41</v>
      </c>
      <c r="N2" s="40" t="s">
        <v>42</v>
      </c>
      <c r="O2" s="40" t="s">
        <v>227</v>
      </c>
      <c r="P2" s="40" t="s">
        <v>228</v>
      </c>
      <c r="Q2" s="40" t="s">
        <v>229</v>
      </c>
      <c r="R2" s="37" t="s">
        <v>10</v>
      </c>
      <c r="S2" s="37" t="s">
        <v>43</v>
      </c>
      <c r="T2" s="37" t="s">
        <v>44</v>
      </c>
    </row>
    <row r="3" spans="1:20" ht="20.100000000000001" customHeight="1" x14ac:dyDescent="0.15">
      <c r="A3" s="6">
        <v>1</v>
      </c>
      <c r="B3" s="39" t="s">
        <v>230</v>
      </c>
      <c r="C3" s="6" t="s">
        <v>231</v>
      </c>
      <c r="D3" s="39" t="s">
        <v>232</v>
      </c>
      <c r="E3" s="6"/>
      <c r="F3" s="6"/>
      <c r="G3" s="6"/>
      <c r="H3" s="6"/>
      <c r="I3" s="6"/>
      <c r="J3" s="6"/>
      <c r="K3" s="39">
        <v>144</v>
      </c>
      <c r="L3" s="41">
        <v>0.56999999999999995</v>
      </c>
      <c r="M3" s="37">
        <f>L3*K3</f>
        <v>82.08</v>
      </c>
      <c r="N3" s="6"/>
      <c r="O3" s="39">
        <v>60</v>
      </c>
      <c r="P3" s="6">
        <v>60</v>
      </c>
      <c r="Q3" s="6">
        <v>20</v>
      </c>
      <c r="R3" s="6" t="s">
        <v>233</v>
      </c>
      <c r="S3" s="43">
        <f>O3*P3*Q3/1000000000*K3</f>
        <v>1.0368E-2</v>
      </c>
      <c r="T3" s="6"/>
    </row>
    <row r="4" spans="1:20" ht="20.100000000000001" customHeight="1" x14ac:dyDescent="0.15">
      <c r="A4" s="6">
        <v>2</v>
      </c>
      <c r="B4" s="39" t="s">
        <v>234</v>
      </c>
      <c r="C4" s="6" t="s">
        <v>235</v>
      </c>
      <c r="D4" s="39" t="s">
        <v>236</v>
      </c>
      <c r="E4" s="6"/>
      <c r="F4" s="6"/>
      <c r="G4" s="6"/>
      <c r="H4" s="6"/>
      <c r="I4" s="6"/>
      <c r="J4" s="6"/>
      <c r="K4" s="39">
        <v>4</v>
      </c>
      <c r="L4" s="41">
        <v>8.6300000000000008</v>
      </c>
      <c r="M4" s="37">
        <f t="shared" ref="M4:M35" si="0">L4*K4</f>
        <v>34.520000000000003</v>
      </c>
      <c r="N4" s="6"/>
      <c r="O4" s="39">
        <v>548</v>
      </c>
      <c r="P4" s="6">
        <v>144</v>
      </c>
      <c r="Q4" s="6" t="str">
        <f>MID(D4,3,2)</f>
        <v>14</v>
      </c>
      <c r="R4" s="6" t="s">
        <v>237</v>
      </c>
      <c r="S4" s="43">
        <f t="shared" ref="S4:S35" si="1">O4*P4*Q4/1000000000*K4</f>
        <v>4.4190719999999996E-3</v>
      </c>
      <c r="T4" s="6"/>
    </row>
    <row r="5" spans="1:20" ht="20.100000000000001" customHeight="1" x14ac:dyDescent="0.15">
      <c r="A5" s="6">
        <v>3</v>
      </c>
      <c r="B5" s="39" t="s">
        <v>238</v>
      </c>
      <c r="C5" s="6" t="s">
        <v>239</v>
      </c>
      <c r="D5" s="39" t="s">
        <v>240</v>
      </c>
      <c r="E5" s="6"/>
      <c r="F5" s="6"/>
      <c r="G5" s="6"/>
      <c r="H5" s="6"/>
      <c r="I5" s="6"/>
      <c r="J5" s="6"/>
      <c r="K5" s="39">
        <v>4</v>
      </c>
      <c r="L5" s="41">
        <v>9.86</v>
      </c>
      <c r="M5" s="37">
        <f t="shared" si="0"/>
        <v>39.44</v>
      </c>
      <c r="N5" s="6"/>
      <c r="O5" s="39">
        <v>548</v>
      </c>
      <c r="P5" s="6">
        <v>144</v>
      </c>
      <c r="Q5" s="6" t="str">
        <f t="shared" ref="Q5:Q30" si="2">MID(D5,3,2)</f>
        <v>16</v>
      </c>
      <c r="R5" s="6" t="s">
        <v>241</v>
      </c>
      <c r="S5" s="43">
        <f t="shared" si="1"/>
        <v>5.0503680000000004E-3</v>
      </c>
      <c r="T5" s="6"/>
    </row>
    <row r="6" spans="1:20" ht="20.100000000000001" customHeight="1" x14ac:dyDescent="0.15">
      <c r="A6" s="6">
        <v>4</v>
      </c>
      <c r="B6" s="39" t="s">
        <v>242</v>
      </c>
      <c r="C6" s="6" t="s">
        <v>243</v>
      </c>
      <c r="D6" s="39" t="s">
        <v>244</v>
      </c>
      <c r="E6" s="6"/>
      <c r="F6" s="6"/>
      <c r="G6" s="6"/>
      <c r="H6" s="6"/>
      <c r="I6" s="6"/>
      <c r="J6" s="6"/>
      <c r="K6" s="39">
        <v>8</v>
      </c>
      <c r="L6" s="41">
        <v>16.02</v>
      </c>
      <c r="M6" s="37">
        <f t="shared" si="0"/>
        <v>128.16</v>
      </c>
      <c r="N6" s="6"/>
      <c r="O6" s="39">
        <v>548</v>
      </c>
      <c r="P6" s="6">
        <v>144</v>
      </c>
      <c r="Q6" s="6" t="str">
        <f t="shared" si="2"/>
        <v>26</v>
      </c>
      <c r="R6" s="6" t="s">
        <v>245</v>
      </c>
      <c r="S6" s="43">
        <f t="shared" si="1"/>
        <v>1.6413695999999998E-2</v>
      </c>
      <c r="T6" s="6"/>
    </row>
    <row r="7" spans="1:20" ht="20.100000000000001" customHeight="1" x14ac:dyDescent="0.15">
      <c r="A7" s="6">
        <v>5</v>
      </c>
      <c r="B7" s="39" t="s">
        <v>246</v>
      </c>
      <c r="C7" s="6" t="s">
        <v>247</v>
      </c>
      <c r="D7" s="39" t="s">
        <v>248</v>
      </c>
      <c r="E7" s="6"/>
      <c r="F7" s="6"/>
      <c r="G7" s="6"/>
      <c r="H7" s="6"/>
      <c r="I7" s="6"/>
      <c r="J7" s="6"/>
      <c r="K7" s="39">
        <v>130</v>
      </c>
      <c r="L7" s="41">
        <v>0.38</v>
      </c>
      <c r="M7" s="37">
        <f t="shared" si="0"/>
        <v>49.4</v>
      </c>
      <c r="N7" s="6"/>
      <c r="O7" s="39">
        <v>40</v>
      </c>
      <c r="P7" s="6">
        <v>300</v>
      </c>
      <c r="Q7" s="6" t="str">
        <f>MID(D7,3,1)</f>
        <v>4</v>
      </c>
      <c r="R7" s="6" t="s">
        <v>249</v>
      </c>
      <c r="S7" s="43">
        <f t="shared" si="1"/>
        <v>6.2399999999999999E-3</v>
      </c>
      <c r="T7" s="6"/>
    </row>
    <row r="8" spans="1:20" ht="20.100000000000001" customHeight="1" x14ac:dyDescent="0.15">
      <c r="A8" s="6">
        <v>6</v>
      </c>
      <c r="B8" s="39" t="s">
        <v>250</v>
      </c>
      <c r="C8" s="6" t="s">
        <v>251</v>
      </c>
      <c r="D8" s="39" t="s">
        <v>252</v>
      </c>
      <c r="E8" s="6"/>
      <c r="F8" s="6"/>
      <c r="G8" s="6"/>
      <c r="H8" s="6"/>
      <c r="I8" s="6"/>
      <c r="J8" s="6"/>
      <c r="K8" s="39">
        <v>16</v>
      </c>
      <c r="L8" s="41">
        <v>0.5</v>
      </c>
      <c r="M8" s="37">
        <f t="shared" si="0"/>
        <v>8</v>
      </c>
      <c r="N8" s="6"/>
      <c r="O8" s="39">
        <v>40</v>
      </c>
      <c r="P8" s="6">
        <v>400</v>
      </c>
      <c r="Q8" s="6" t="str">
        <f>MID(D8,3,1)</f>
        <v>4</v>
      </c>
      <c r="R8" s="6" t="s">
        <v>253</v>
      </c>
      <c r="S8" s="43">
        <f t="shared" si="1"/>
        <v>1.024E-3</v>
      </c>
      <c r="T8" s="6"/>
    </row>
    <row r="9" spans="1:20" ht="20.100000000000001" customHeight="1" x14ac:dyDescent="0.15">
      <c r="A9" s="6">
        <v>7</v>
      </c>
      <c r="B9" s="39" t="s">
        <v>254</v>
      </c>
      <c r="C9" s="6" t="s">
        <v>255</v>
      </c>
      <c r="D9" s="39" t="s">
        <v>256</v>
      </c>
      <c r="E9" s="6"/>
      <c r="F9" s="6"/>
      <c r="G9" s="6"/>
      <c r="H9" s="6"/>
      <c r="I9" s="6"/>
      <c r="J9" s="6"/>
      <c r="K9" s="39">
        <v>14</v>
      </c>
      <c r="L9" s="41">
        <v>0.25</v>
      </c>
      <c r="M9" s="37">
        <f t="shared" si="0"/>
        <v>3.5</v>
      </c>
      <c r="N9" s="6"/>
      <c r="O9" s="39">
        <v>40</v>
      </c>
      <c r="P9" s="6">
        <v>200</v>
      </c>
      <c r="Q9" s="6" t="str">
        <f>MID(D9,3,1)</f>
        <v>4</v>
      </c>
      <c r="R9" s="6" t="s">
        <v>257</v>
      </c>
      <c r="S9" s="43">
        <f t="shared" si="1"/>
        <v>4.4799999999999999E-4</v>
      </c>
      <c r="T9" s="6"/>
    </row>
    <row r="10" spans="1:20" ht="20.100000000000001" customHeight="1" x14ac:dyDescent="0.15">
      <c r="A10" s="6">
        <v>8</v>
      </c>
      <c r="B10" s="39" t="s">
        <v>258</v>
      </c>
      <c r="C10" s="6" t="s">
        <v>259</v>
      </c>
      <c r="D10" s="39" t="s">
        <v>260</v>
      </c>
      <c r="E10" s="6"/>
      <c r="F10" s="6"/>
      <c r="G10" s="6"/>
      <c r="H10" s="6"/>
      <c r="I10" s="6"/>
      <c r="J10" s="6"/>
      <c r="K10" s="39">
        <v>16</v>
      </c>
      <c r="L10" s="41">
        <v>29.16</v>
      </c>
      <c r="M10" s="37">
        <f t="shared" si="0"/>
        <v>466.56</v>
      </c>
      <c r="N10" s="6"/>
      <c r="O10" s="39">
        <v>288</v>
      </c>
      <c r="P10" s="6">
        <v>645</v>
      </c>
      <c r="Q10" s="6" t="str">
        <f t="shared" si="2"/>
        <v>20</v>
      </c>
      <c r="R10" s="6" t="s">
        <v>261</v>
      </c>
      <c r="S10" s="43">
        <f t="shared" si="1"/>
        <v>5.9443200000000002E-2</v>
      </c>
      <c r="T10" s="6"/>
    </row>
    <row r="11" spans="1:20" ht="20.100000000000001" customHeight="1" x14ac:dyDescent="0.15">
      <c r="A11" s="6">
        <v>9</v>
      </c>
      <c r="B11" s="39" t="s">
        <v>262</v>
      </c>
      <c r="C11" s="6" t="s">
        <v>263</v>
      </c>
      <c r="D11" s="39" t="s">
        <v>260</v>
      </c>
      <c r="E11" s="6"/>
      <c r="F11" s="6"/>
      <c r="G11" s="6"/>
      <c r="H11" s="6"/>
      <c r="I11" s="6"/>
      <c r="J11" s="6"/>
      <c r="K11" s="39">
        <v>64</v>
      </c>
      <c r="L11" s="41">
        <v>9.11</v>
      </c>
      <c r="M11" s="37">
        <f t="shared" si="0"/>
        <v>583.04</v>
      </c>
      <c r="N11" s="6"/>
      <c r="O11" s="39">
        <v>90</v>
      </c>
      <c r="P11" s="6">
        <v>645</v>
      </c>
      <c r="Q11" s="6" t="str">
        <f t="shared" si="2"/>
        <v>20</v>
      </c>
      <c r="R11" s="6" t="s">
        <v>264</v>
      </c>
      <c r="S11" s="43">
        <f t="shared" si="1"/>
        <v>7.4303999999999995E-2</v>
      </c>
      <c r="T11" s="6"/>
    </row>
    <row r="12" spans="1:20" ht="20.100000000000001" customHeight="1" x14ac:dyDescent="0.15">
      <c r="A12" s="6">
        <v>10</v>
      </c>
      <c r="B12" s="39" t="s">
        <v>265</v>
      </c>
      <c r="C12" s="6" t="s">
        <v>266</v>
      </c>
      <c r="D12" s="39" t="s">
        <v>267</v>
      </c>
      <c r="E12" s="6"/>
      <c r="F12" s="6"/>
      <c r="G12" s="6"/>
      <c r="H12" s="6"/>
      <c r="I12" s="6"/>
      <c r="J12" s="6"/>
      <c r="K12" s="39">
        <v>24</v>
      </c>
      <c r="L12" s="41">
        <v>12.33</v>
      </c>
      <c r="M12" s="37">
        <f t="shared" si="0"/>
        <v>295.92</v>
      </c>
      <c r="N12" s="6"/>
      <c r="O12" s="39">
        <v>548</v>
      </c>
      <c r="P12" s="6">
        <v>144</v>
      </c>
      <c r="Q12" s="6" t="str">
        <f t="shared" si="2"/>
        <v>20</v>
      </c>
      <c r="R12" s="6" t="s">
        <v>268</v>
      </c>
      <c r="S12" s="43">
        <f t="shared" si="1"/>
        <v>3.7877760000000003E-2</v>
      </c>
      <c r="T12" s="6"/>
    </row>
    <row r="13" spans="1:20" ht="20.100000000000001" customHeight="1" x14ac:dyDescent="0.15">
      <c r="A13" s="6">
        <v>11</v>
      </c>
      <c r="B13" s="39" t="s">
        <v>269</v>
      </c>
      <c r="C13" s="6" t="s">
        <v>270</v>
      </c>
      <c r="D13" s="39" t="s">
        <v>271</v>
      </c>
      <c r="E13" s="6"/>
      <c r="F13" s="6"/>
      <c r="G13" s="6"/>
      <c r="H13" s="6"/>
      <c r="I13" s="6"/>
      <c r="J13" s="6"/>
      <c r="K13" s="39">
        <v>2</v>
      </c>
      <c r="L13" s="41">
        <v>17.55</v>
      </c>
      <c r="M13" s="37">
        <f t="shared" si="0"/>
        <v>35.1</v>
      </c>
      <c r="N13" s="6"/>
      <c r="O13" s="39">
        <v>768</v>
      </c>
      <c r="P13" s="6">
        <v>259</v>
      </c>
      <c r="Q13" s="6" t="str">
        <f t="shared" si="2"/>
        <v>12</v>
      </c>
      <c r="R13" s="6" t="s">
        <v>272</v>
      </c>
      <c r="S13" s="43">
        <f t="shared" si="1"/>
        <v>4.7738879999999996E-3</v>
      </c>
      <c r="T13" s="6"/>
    </row>
    <row r="14" spans="1:20" ht="20.100000000000001" customHeight="1" x14ac:dyDescent="0.15">
      <c r="A14" s="6">
        <v>12</v>
      </c>
      <c r="B14" s="39" t="s">
        <v>273</v>
      </c>
      <c r="C14" s="6" t="s">
        <v>274</v>
      </c>
      <c r="D14" s="39" t="s">
        <v>271</v>
      </c>
      <c r="E14" s="6"/>
      <c r="F14" s="6"/>
      <c r="G14" s="6"/>
      <c r="H14" s="6"/>
      <c r="I14" s="6"/>
      <c r="J14" s="6"/>
      <c r="K14" s="39">
        <v>4</v>
      </c>
      <c r="L14" s="41">
        <v>8.39</v>
      </c>
      <c r="M14" s="37">
        <f t="shared" si="0"/>
        <v>33.56</v>
      </c>
      <c r="N14" s="6"/>
      <c r="O14" s="39">
        <v>358</v>
      </c>
      <c r="P14" s="6">
        <v>259</v>
      </c>
      <c r="Q14" s="6" t="str">
        <f t="shared" si="2"/>
        <v>12</v>
      </c>
      <c r="R14" s="6" t="s">
        <v>275</v>
      </c>
      <c r="S14" s="43">
        <f t="shared" si="1"/>
        <v>4.4506559999999999E-3</v>
      </c>
      <c r="T14" s="6"/>
    </row>
    <row r="15" spans="1:20" ht="20.100000000000001" customHeight="1" x14ac:dyDescent="0.15">
      <c r="A15" s="6">
        <v>13</v>
      </c>
      <c r="B15" s="39" t="s">
        <v>276</v>
      </c>
      <c r="C15" s="6" t="s">
        <v>277</v>
      </c>
      <c r="D15" s="39" t="s">
        <v>271</v>
      </c>
      <c r="E15" s="6"/>
      <c r="F15" s="6"/>
      <c r="G15" s="6"/>
      <c r="H15" s="6"/>
      <c r="I15" s="6"/>
      <c r="J15" s="6"/>
      <c r="K15" s="39">
        <v>2</v>
      </c>
      <c r="L15" s="41">
        <v>9.6300000000000008</v>
      </c>
      <c r="M15" s="37">
        <f t="shared" si="0"/>
        <v>19.260000000000002</v>
      </c>
      <c r="N15" s="6"/>
      <c r="O15" s="39">
        <v>422</v>
      </c>
      <c r="P15" s="6">
        <v>259</v>
      </c>
      <c r="Q15" s="6" t="str">
        <f t="shared" si="2"/>
        <v>12</v>
      </c>
      <c r="R15" s="6" t="s">
        <v>278</v>
      </c>
      <c r="S15" s="43">
        <f t="shared" si="1"/>
        <v>2.6231520000000001E-3</v>
      </c>
      <c r="T15" s="6"/>
    </row>
    <row r="16" spans="1:20" ht="20.100000000000001" customHeight="1" x14ac:dyDescent="0.15">
      <c r="A16" s="6">
        <v>14</v>
      </c>
      <c r="B16" s="39" t="s">
        <v>279</v>
      </c>
      <c r="C16" s="6" t="s">
        <v>280</v>
      </c>
      <c r="D16" s="39" t="s">
        <v>271</v>
      </c>
      <c r="E16" s="6"/>
      <c r="F16" s="6"/>
      <c r="G16" s="6"/>
      <c r="H16" s="6"/>
      <c r="I16" s="6"/>
      <c r="J16" s="6"/>
      <c r="K16" s="39">
        <v>2</v>
      </c>
      <c r="L16" s="41">
        <v>9.8699999999999992</v>
      </c>
      <c r="M16" s="37">
        <f t="shared" si="0"/>
        <v>19.739999999999998</v>
      </c>
      <c r="N16" s="6"/>
      <c r="O16" s="39">
        <v>453</v>
      </c>
      <c r="P16" s="6">
        <v>259</v>
      </c>
      <c r="Q16" s="6" t="str">
        <f t="shared" si="2"/>
        <v>12</v>
      </c>
      <c r="R16" s="6" t="s">
        <v>281</v>
      </c>
      <c r="S16" s="43">
        <f t="shared" si="1"/>
        <v>2.8158480000000001E-3</v>
      </c>
      <c r="T16" s="6"/>
    </row>
    <row r="17" spans="1:20" ht="20.100000000000001" customHeight="1" x14ac:dyDescent="0.15">
      <c r="A17" s="6">
        <v>15</v>
      </c>
      <c r="B17" s="39" t="s">
        <v>282</v>
      </c>
      <c r="C17" s="6" t="s">
        <v>283</v>
      </c>
      <c r="D17" s="39" t="s">
        <v>271</v>
      </c>
      <c r="E17" s="6"/>
      <c r="F17" s="6"/>
      <c r="G17" s="6"/>
      <c r="H17" s="6"/>
      <c r="I17" s="6"/>
      <c r="J17" s="6"/>
      <c r="K17" s="39">
        <v>6</v>
      </c>
      <c r="L17" s="41">
        <v>17.579999999999998</v>
      </c>
      <c r="M17" s="37">
        <f t="shared" si="0"/>
        <v>105.47999999999999</v>
      </c>
      <c r="N17" s="6"/>
      <c r="O17" s="39">
        <v>748</v>
      </c>
      <c r="P17" s="6">
        <v>259</v>
      </c>
      <c r="Q17" s="6" t="str">
        <f t="shared" si="2"/>
        <v>12</v>
      </c>
      <c r="R17" s="6" t="s">
        <v>284</v>
      </c>
      <c r="S17" s="43">
        <f t="shared" si="1"/>
        <v>1.3948703999999999E-2</v>
      </c>
      <c r="T17" s="6"/>
    </row>
    <row r="18" spans="1:20" ht="20.100000000000001" customHeight="1" x14ac:dyDescent="0.15">
      <c r="A18" s="6">
        <v>16</v>
      </c>
      <c r="B18" s="39" t="s">
        <v>285</v>
      </c>
      <c r="C18" s="6" t="s">
        <v>286</v>
      </c>
      <c r="D18" s="39" t="s">
        <v>236</v>
      </c>
      <c r="E18" s="6"/>
      <c r="F18" s="6"/>
      <c r="G18" s="6"/>
      <c r="H18" s="6"/>
      <c r="I18" s="6"/>
      <c r="J18" s="6"/>
      <c r="K18" s="39">
        <v>2</v>
      </c>
      <c r="L18" s="41">
        <v>8.6300000000000008</v>
      </c>
      <c r="M18" s="37">
        <f t="shared" si="0"/>
        <v>17.260000000000002</v>
      </c>
      <c r="N18" s="6"/>
      <c r="O18" s="39">
        <v>548</v>
      </c>
      <c r="P18" s="6">
        <v>144</v>
      </c>
      <c r="Q18" s="6" t="str">
        <f t="shared" si="2"/>
        <v>14</v>
      </c>
      <c r="R18" s="6" t="s">
        <v>237</v>
      </c>
      <c r="S18" s="43">
        <f t="shared" si="1"/>
        <v>2.2095359999999998E-3</v>
      </c>
      <c r="T18" s="6"/>
    </row>
    <row r="19" spans="1:20" ht="20.100000000000001" customHeight="1" x14ac:dyDescent="0.15">
      <c r="A19" s="6">
        <v>17</v>
      </c>
      <c r="B19" s="39" t="s">
        <v>287</v>
      </c>
      <c r="C19" s="6" t="s">
        <v>288</v>
      </c>
      <c r="D19" s="39" t="s">
        <v>240</v>
      </c>
      <c r="E19" s="6"/>
      <c r="F19" s="6"/>
      <c r="G19" s="6"/>
      <c r="H19" s="6"/>
      <c r="I19" s="6"/>
      <c r="J19" s="6"/>
      <c r="K19" s="39">
        <v>2</v>
      </c>
      <c r="L19" s="41">
        <v>9.86</v>
      </c>
      <c r="M19" s="37">
        <f t="shared" si="0"/>
        <v>19.72</v>
      </c>
      <c r="N19" s="6"/>
      <c r="O19" s="39">
        <v>548</v>
      </c>
      <c r="P19" s="6">
        <v>144</v>
      </c>
      <c r="Q19" s="6" t="str">
        <f t="shared" si="2"/>
        <v>16</v>
      </c>
      <c r="R19" s="6" t="s">
        <v>241</v>
      </c>
      <c r="S19" s="43">
        <f t="shared" si="1"/>
        <v>2.5251840000000002E-3</v>
      </c>
      <c r="T19" s="6"/>
    </row>
    <row r="20" spans="1:20" ht="20.100000000000001" customHeight="1" x14ac:dyDescent="0.15">
      <c r="A20" s="6">
        <v>18</v>
      </c>
      <c r="B20" s="39" t="s">
        <v>289</v>
      </c>
      <c r="C20" s="6" t="s">
        <v>290</v>
      </c>
      <c r="D20" s="39" t="s">
        <v>244</v>
      </c>
      <c r="E20" s="6"/>
      <c r="F20" s="6"/>
      <c r="G20" s="6"/>
      <c r="H20" s="6"/>
      <c r="I20" s="6"/>
      <c r="J20" s="6"/>
      <c r="K20" s="39">
        <v>4</v>
      </c>
      <c r="L20" s="41">
        <v>16.02</v>
      </c>
      <c r="M20" s="37">
        <f t="shared" si="0"/>
        <v>64.08</v>
      </c>
      <c r="N20" s="6"/>
      <c r="O20" s="39">
        <v>548</v>
      </c>
      <c r="P20" s="6">
        <v>144</v>
      </c>
      <c r="Q20" s="6" t="str">
        <f t="shared" si="2"/>
        <v>26</v>
      </c>
      <c r="R20" s="6" t="s">
        <v>245</v>
      </c>
      <c r="S20" s="43">
        <f t="shared" si="1"/>
        <v>8.2068479999999992E-3</v>
      </c>
      <c r="T20" s="6"/>
    </row>
    <row r="21" spans="1:20" ht="20.100000000000001" customHeight="1" x14ac:dyDescent="0.15">
      <c r="A21" s="6">
        <v>19</v>
      </c>
      <c r="B21" s="39" t="s">
        <v>291</v>
      </c>
      <c r="C21" s="6" t="s">
        <v>292</v>
      </c>
      <c r="D21" s="39" t="s">
        <v>293</v>
      </c>
      <c r="E21" s="6"/>
      <c r="F21" s="6"/>
      <c r="G21" s="6"/>
      <c r="H21" s="6"/>
      <c r="I21" s="6"/>
      <c r="J21" s="6"/>
      <c r="K21" s="39">
        <v>16</v>
      </c>
      <c r="L21" s="41">
        <v>5.52</v>
      </c>
      <c r="M21" s="37">
        <f t="shared" si="0"/>
        <v>88.32</v>
      </c>
      <c r="N21" s="6"/>
      <c r="O21" s="39">
        <v>115</v>
      </c>
      <c r="P21" s="6">
        <v>510</v>
      </c>
      <c r="Q21" s="6" t="str">
        <f t="shared" si="2"/>
        <v>12</v>
      </c>
      <c r="R21" s="6" t="s">
        <v>294</v>
      </c>
      <c r="S21" s="43">
        <f t="shared" si="1"/>
        <v>1.12608E-2</v>
      </c>
      <c r="T21" s="6"/>
    </row>
    <row r="22" spans="1:20" ht="20.100000000000001" customHeight="1" x14ac:dyDescent="0.15">
      <c r="A22" s="6">
        <v>20</v>
      </c>
      <c r="B22" s="39" t="s">
        <v>295</v>
      </c>
      <c r="C22" s="6" t="s">
        <v>296</v>
      </c>
      <c r="D22" s="39" t="s">
        <v>297</v>
      </c>
      <c r="E22" s="6"/>
      <c r="F22" s="6"/>
      <c r="G22" s="6"/>
      <c r="H22" s="6"/>
      <c r="I22" s="6"/>
      <c r="J22" s="6"/>
      <c r="K22" s="39">
        <v>2</v>
      </c>
      <c r="L22" s="41">
        <v>4.7699999999999996</v>
      </c>
      <c r="M22" s="37">
        <f t="shared" si="0"/>
        <v>9.5399999999999991</v>
      </c>
      <c r="N22" s="6"/>
      <c r="O22" s="39">
        <v>454</v>
      </c>
      <c r="P22" s="6">
        <v>115</v>
      </c>
      <c r="Q22" s="6" t="str">
        <f t="shared" si="2"/>
        <v>12</v>
      </c>
      <c r="R22" s="6" t="s">
        <v>298</v>
      </c>
      <c r="S22" s="43">
        <f t="shared" si="1"/>
        <v>1.25304E-3</v>
      </c>
      <c r="T22" s="6"/>
    </row>
    <row r="23" spans="1:20" ht="20.100000000000001" customHeight="1" x14ac:dyDescent="0.15">
      <c r="A23" s="6">
        <v>21</v>
      </c>
      <c r="B23" s="39" t="s">
        <v>299</v>
      </c>
      <c r="C23" s="6" t="s">
        <v>300</v>
      </c>
      <c r="D23" s="39" t="s">
        <v>301</v>
      </c>
      <c r="E23" s="6"/>
      <c r="F23" s="6"/>
      <c r="G23" s="6"/>
      <c r="H23" s="6"/>
      <c r="I23" s="6"/>
      <c r="J23" s="6"/>
      <c r="K23" s="39">
        <v>2</v>
      </c>
      <c r="L23" s="41">
        <v>37.68</v>
      </c>
      <c r="M23" s="37">
        <f t="shared" si="0"/>
        <v>75.36</v>
      </c>
      <c r="N23" s="6"/>
      <c r="O23" s="39">
        <v>300</v>
      </c>
      <c r="P23" s="6">
        <v>400</v>
      </c>
      <c r="Q23" s="6" t="str">
        <f t="shared" si="2"/>
        <v>40</v>
      </c>
      <c r="R23" s="6" t="s">
        <v>302</v>
      </c>
      <c r="S23" s="43">
        <f t="shared" si="1"/>
        <v>9.5999999999999992E-3</v>
      </c>
      <c r="T23" s="6"/>
    </row>
    <row r="24" spans="1:20" ht="20.100000000000001" customHeight="1" x14ac:dyDescent="0.15">
      <c r="A24" s="6">
        <v>22</v>
      </c>
      <c r="B24" s="39" t="s">
        <v>303</v>
      </c>
      <c r="C24" s="6" t="s">
        <v>304</v>
      </c>
      <c r="D24" s="39" t="s">
        <v>305</v>
      </c>
      <c r="E24" s="6"/>
      <c r="F24" s="6"/>
      <c r="G24" s="6"/>
      <c r="H24" s="6"/>
      <c r="I24" s="6"/>
      <c r="J24" s="6"/>
      <c r="K24" s="39">
        <v>4</v>
      </c>
      <c r="L24" s="41">
        <v>7.07</v>
      </c>
      <c r="M24" s="37">
        <f t="shared" si="0"/>
        <v>28.28</v>
      </c>
      <c r="N24" s="6"/>
      <c r="O24" s="39">
        <v>150</v>
      </c>
      <c r="P24" s="6">
        <v>150</v>
      </c>
      <c r="Q24" s="6" t="str">
        <f t="shared" si="2"/>
        <v>40</v>
      </c>
      <c r="R24" s="6" t="s">
        <v>306</v>
      </c>
      <c r="S24" s="43">
        <f t="shared" si="1"/>
        <v>3.5999999999999999E-3</v>
      </c>
      <c r="T24" s="6"/>
    </row>
    <row r="25" spans="1:20" ht="20.100000000000001" customHeight="1" x14ac:dyDescent="0.15">
      <c r="A25" s="6">
        <v>23</v>
      </c>
      <c r="B25" s="39" t="s">
        <v>307</v>
      </c>
      <c r="C25" s="6" t="s">
        <v>308</v>
      </c>
      <c r="D25" s="39" t="s">
        <v>309</v>
      </c>
      <c r="E25" s="6"/>
      <c r="F25" s="6"/>
      <c r="G25" s="6"/>
      <c r="H25" s="6"/>
      <c r="I25" s="6"/>
      <c r="J25" s="6"/>
      <c r="K25" s="39">
        <v>1</v>
      </c>
      <c r="L25" s="41">
        <v>10.39</v>
      </c>
      <c r="M25" s="37">
        <f t="shared" si="0"/>
        <v>10.39</v>
      </c>
      <c r="N25" s="6"/>
      <c r="O25" s="39">
        <v>452</v>
      </c>
      <c r="P25" s="6">
        <v>250</v>
      </c>
      <c r="Q25" s="6" t="str">
        <f t="shared" si="2"/>
        <v>12</v>
      </c>
      <c r="R25" s="6" t="s">
        <v>310</v>
      </c>
      <c r="S25" s="43">
        <f t="shared" si="1"/>
        <v>1.356E-3</v>
      </c>
      <c r="T25" s="6"/>
    </row>
    <row r="26" spans="1:20" ht="20.100000000000001" customHeight="1" x14ac:dyDescent="0.15">
      <c r="A26" s="6">
        <v>24</v>
      </c>
      <c r="B26" s="39" t="s">
        <v>311</v>
      </c>
      <c r="C26" s="6" t="s">
        <v>312</v>
      </c>
      <c r="D26" s="39" t="s">
        <v>313</v>
      </c>
      <c r="E26" s="6"/>
      <c r="F26" s="6"/>
      <c r="G26" s="6"/>
      <c r="H26" s="6"/>
      <c r="I26" s="6"/>
      <c r="J26" s="6"/>
      <c r="K26" s="39">
        <v>1</v>
      </c>
      <c r="L26" s="41">
        <v>4.25</v>
      </c>
      <c r="M26" s="37">
        <f t="shared" si="0"/>
        <v>4.25</v>
      </c>
      <c r="N26" s="6"/>
      <c r="O26" s="39">
        <v>105</v>
      </c>
      <c r="P26" s="6">
        <v>430</v>
      </c>
      <c r="Q26" s="6" t="str">
        <f t="shared" si="2"/>
        <v>12</v>
      </c>
      <c r="R26" s="6" t="s">
        <v>314</v>
      </c>
      <c r="S26" s="43">
        <f t="shared" si="1"/>
        <v>5.4180000000000005E-4</v>
      </c>
      <c r="T26" s="6"/>
    </row>
    <row r="27" spans="1:20" ht="20.100000000000001" customHeight="1" x14ac:dyDescent="0.15">
      <c r="A27" s="6">
        <v>25</v>
      </c>
      <c r="B27" s="39" t="s">
        <v>315</v>
      </c>
      <c r="C27" s="6" t="s">
        <v>316</v>
      </c>
      <c r="D27" s="39" t="s">
        <v>317</v>
      </c>
      <c r="E27" s="6"/>
      <c r="F27" s="6"/>
      <c r="G27" s="6"/>
      <c r="H27" s="6"/>
      <c r="I27" s="6"/>
      <c r="J27" s="6"/>
      <c r="K27" s="39">
        <v>12</v>
      </c>
      <c r="L27" s="41">
        <v>4.04</v>
      </c>
      <c r="M27" s="37">
        <f t="shared" si="0"/>
        <v>48.480000000000004</v>
      </c>
      <c r="N27" s="6"/>
      <c r="O27" s="39">
        <v>358</v>
      </c>
      <c r="P27" s="6">
        <v>145</v>
      </c>
      <c r="Q27" s="6" t="str">
        <f t="shared" si="2"/>
        <v>10</v>
      </c>
      <c r="R27" s="6" t="s">
        <v>318</v>
      </c>
      <c r="S27" s="43">
        <f t="shared" si="1"/>
        <v>6.2291999999999998E-3</v>
      </c>
      <c r="T27" s="6"/>
    </row>
    <row r="28" spans="1:20" ht="20.100000000000001" customHeight="1" x14ac:dyDescent="0.15">
      <c r="A28" s="6">
        <v>26</v>
      </c>
      <c r="B28" s="39" t="s">
        <v>319</v>
      </c>
      <c r="C28" s="6" t="s">
        <v>320</v>
      </c>
      <c r="D28" s="39" t="s">
        <v>317</v>
      </c>
      <c r="E28" s="6"/>
      <c r="F28" s="6"/>
      <c r="G28" s="6"/>
      <c r="H28" s="6"/>
      <c r="I28" s="6"/>
      <c r="J28" s="6"/>
      <c r="K28" s="39">
        <v>4</v>
      </c>
      <c r="L28" s="41">
        <v>5.0999999999999996</v>
      </c>
      <c r="M28" s="37">
        <f t="shared" si="0"/>
        <v>20.399999999999999</v>
      </c>
      <c r="N28" s="6"/>
      <c r="O28" s="39">
        <v>452</v>
      </c>
      <c r="P28" s="6">
        <v>145</v>
      </c>
      <c r="Q28" s="6" t="str">
        <f t="shared" si="2"/>
        <v>10</v>
      </c>
      <c r="R28" s="6" t="s">
        <v>321</v>
      </c>
      <c r="S28" s="43">
        <f t="shared" si="1"/>
        <v>2.6216E-3</v>
      </c>
      <c r="T28" s="6"/>
    </row>
    <row r="29" spans="1:20" ht="20.100000000000001" customHeight="1" x14ac:dyDescent="0.15">
      <c r="A29" s="6">
        <v>27</v>
      </c>
      <c r="B29" s="39" t="s">
        <v>322</v>
      </c>
      <c r="C29" s="6" t="s">
        <v>323</v>
      </c>
      <c r="D29" s="39" t="s">
        <v>324</v>
      </c>
      <c r="E29" s="6"/>
      <c r="F29" s="6"/>
      <c r="G29" s="6"/>
      <c r="H29" s="6"/>
      <c r="I29" s="6"/>
      <c r="J29" s="6"/>
      <c r="K29" s="39">
        <v>4</v>
      </c>
      <c r="L29" s="41">
        <v>3.64</v>
      </c>
      <c r="M29" s="37">
        <f t="shared" si="0"/>
        <v>14.56</v>
      </c>
      <c r="N29" s="6"/>
      <c r="O29" s="39">
        <v>339</v>
      </c>
      <c r="P29" s="6">
        <v>197</v>
      </c>
      <c r="Q29" s="6" t="str">
        <f t="shared" si="2"/>
        <v>10</v>
      </c>
      <c r="R29" s="6" t="s">
        <v>325</v>
      </c>
      <c r="S29" s="43">
        <f t="shared" si="1"/>
        <v>2.67132E-3</v>
      </c>
      <c r="T29" s="6"/>
    </row>
    <row r="30" spans="1:20" ht="20.100000000000001" customHeight="1" x14ac:dyDescent="0.15">
      <c r="A30" s="6">
        <v>28</v>
      </c>
      <c r="B30" s="39" t="s">
        <v>326</v>
      </c>
      <c r="C30" s="6" t="s">
        <v>327</v>
      </c>
      <c r="D30" s="39" t="s">
        <v>328</v>
      </c>
      <c r="E30" s="6"/>
      <c r="F30" s="6"/>
      <c r="G30" s="6"/>
      <c r="H30" s="6"/>
      <c r="I30" s="6"/>
      <c r="J30" s="6"/>
      <c r="K30" s="39">
        <v>8</v>
      </c>
      <c r="L30" s="41">
        <v>7.65</v>
      </c>
      <c r="M30" s="37">
        <f t="shared" si="0"/>
        <v>61.2</v>
      </c>
      <c r="N30" s="6"/>
      <c r="O30" s="39">
        <v>452</v>
      </c>
      <c r="P30" s="6">
        <v>250</v>
      </c>
      <c r="Q30" s="6" t="str">
        <f t="shared" si="2"/>
        <v>10</v>
      </c>
      <c r="R30" s="6" t="s">
        <v>329</v>
      </c>
      <c r="S30" s="43">
        <f t="shared" si="1"/>
        <v>9.0399999999999994E-3</v>
      </c>
      <c r="T30" s="6"/>
    </row>
    <row r="31" spans="1:20" ht="20.100000000000001" customHeight="1" x14ac:dyDescent="0.15">
      <c r="A31" s="6">
        <v>29</v>
      </c>
      <c r="B31" s="39" t="s">
        <v>330</v>
      </c>
      <c r="C31" s="6" t="s">
        <v>331</v>
      </c>
      <c r="D31" s="39" t="s">
        <v>332</v>
      </c>
      <c r="E31" s="6"/>
      <c r="F31" s="6"/>
      <c r="G31" s="6"/>
      <c r="H31" s="6"/>
      <c r="I31" s="6"/>
      <c r="J31" s="6"/>
      <c r="K31" s="39">
        <v>2</v>
      </c>
      <c r="L31" s="41">
        <v>3.22</v>
      </c>
      <c r="M31" s="37">
        <f t="shared" si="0"/>
        <v>6.44</v>
      </c>
      <c r="N31" s="6"/>
      <c r="O31" s="39">
        <v>358</v>
      </c>
      <c r="P31" s="6">
        <v>145</v>
      </c>
      <c r="Q31" s="6" t="str">
        <f t="shared" ref="Q31:Q35" si="3">MID(D31,3,1)</f>
        <v>8</v>
      </c>
      <c r="R31" s="6" t="s">
        <v>333</v>
      </c>
      <c r="S31" s="43">
        <f t="shared" si="1"/>
        <v>8.3056000000000004E-4</v>
      </c>
      <c r="T31" s="6"/>
    </row>
    <row r="32" spans="1:20" ht="20.100000000000001" customHeight="1" x14ac:dyDescent="0.15">
      <c r="A32" s="6">
        <v>30</v>
      </c>
      <c r="B32" s="39" t="s">
        <v>334</v>
      </c>
      <c r="C32" s="6" t="s">
        <v>335</v>
      </c>
      <c r="D32" s="39" t="s">
        <v>332</v>
      </c>
      <c r="E32" s="6"/>
      <c r="F32" s="6"/>
      <c r="G32" s="6"/>
      <c r="H32" s="6"/>
      <c r="I32" s="6"/>
      <c r="J32" s="6"/>
      <c r="K32" s="39">
        <v>1</v>
      </c>
      <c r="L32" s="41">
        <v>4.95</v>
      </c>
      <c r="M32" s="37">
        <f t="shared" si="0"/>
        <v>4.95</v>
      </c>
      <c r="N32" s="6"/>
      <c r="O32" s="39">
        <v>548</v>
      </c>
      <c r="P32" s="6">
        <v>145</v>
      </c>
      <c r="Q32" s="6" t="str">
        <f t="shared" si="3"/>
        <v>8</v>
      </c>
      <c r="R32" s="6" t="s">
        <v>336</v>
      </c>
      <c r="S32" s="43">
        <f t="shared" si="1"/>
        <v>6.3568000000000001E-4</v>
      </c>
      <c r="T32" s="6"/>
    </row>
    <row r="33" spans="1:20" ht="20.100000000000001" customHeight="1" x14ac:dyDescent="0.15">
      <c r="A33" s="6">
        <v>31</v>
      </c>
      <c r="B33" s="39" t="s">
        <v>337</v>
      </c>
      <c r="C33" s="6" t="s">
        <v>338</v>
      </c>
      <c r="D33" s="39" t="s">
        <v>339</v>
      </c>
      <c r="E33" s="6"/>
      <c r="F33" s="6"/>
      <c r="G33" s="6"/>
      <c r="H33" s="6"/>
      <c r="I33" s="6"/>
      <c r="J33" s="6"/>
      <c r="K33" s="39">
        <v>2</v>
      </c>
      <c r="L33" s="41">
        <v>5.21</v>
      </c>
      <c r="M33" s="37">
        <f t="shared" si="0"/>
        <v>10.42</v>
      </c>
      <c r="N33" s="6"/>
      <c r="O33" s="39">
        <v>358</v>
      </c>
      <c r="P33" s="6">
        <v>250</v>
      </c>
      <c r="Q33" s="6" t="str">
        <f t="shared" si="3"/>
        <v>8</v>
      </c>
      <c r="R33" s="6" t="s">
        <v>340</v>
      </c>
      <c r="S33" s="43">
        <f t="shared" si="1"/>
        <v>1.4319999999999999E-3</v>
      </c>
      <c r="T33" s="6"/>
    </row>
    <row r="34" spans="1:20" ht="20.100000000000001" customHeight="1" x14ac:dyDescent="0.15">
      <c r="A34" s="6">
        <v>32</v>
      </c>
      <c r="B34" s="39" t="s">
        <v>341</v>
      </c>
      <c r="C34" s="6" t="s">
        <v>342</v>
      </c>
      <c r="D34" s="39" t="s">
        <v>343</v>
      </c>
      <c r="E34" s="6"/>
      <c r="F34" s="6"/>
      <c r="G34" s="6"/>
      <c r="H34" s="6"/>
      <c r="I34" s="6"/>
      <c r="J34" s="6"/>
      <c r="K34" s="39">
        <v>1</v>
      </c>
      <c r="L34" s="41">
        <v>6.91</v>
      </c>
      <c r="M34" s="37">
        <f t="shared" si="0"/>
        <v>6.91</v>
      </c>
      <c r="N34" s="6"/>
      <c r="O34" s="39">
        <v>548</v>
      </c>
      <c r="P34" s="6">
        <v>249</v>
      </c>
      <c r="Q34" s="6" t="str">
        <f t="shared" si="3"/>
        <v>8</v>
      </c>
      <c r="R34" s="6" t="s">
        <v>344</v>
      </c>
      <c r="S34" s="43">
        <f t="shared" si="1"/>
        <v>1.0916159999999999E-3</v>
      </c>
      <c r="T34" s="6"/>
    </row>
    <row r="35" spans="1:20" ht="20.100000000000001" customHeight="1" x14ac:dyDescent="0.15">
      <c r="A35" s="6">
        <v>33</v>
      </c>
      <c r="B35" s="39" t="s">
        <v>345</v>
      </c>
      <c r="C35" s="6" t="s">
        <v>346</v>
      </c>
      <c r="D35" s="39" t="s">
        <v>347</v>
      </c>
      <c r="E35" s="6"/>
      <c r="F35" s="6"/>
      <c r="G35" s="6"/>
      <c r="H35" s="6"/>
      <c r="I35" s="6"/>
      <c r="J35" s="6"/>
      <c r="K35" s="39">
        <v>3</v>
      </c>
      <c r="L35" s="41">
        <v>0.55000000000000004</v>
      </c>
      <c r="M35" s="37">
        <f t="shared" si="0"/>
        <v>1.6500000000000001</v>
      </c>
      <c r="N35" s="6"/>
      <c r="O35" s="39">
        <v>80</v>
      </c>
      <c r="P35" s="6">
        <v>75</v>
      </c>
      <c r="Q35" s="6" t="str">
        <f t="shared" si="3"/>
        <v>5</v>
      </c>
      <c r="R35" s="6" t="s">
        <v>348</v>
      </c>
      <c r="S35" s="43">
        <f t="shared" si="1"/>
        <v>9.0000000000000006E-5</v>
      </c>
      <c r="T35" s="6"/>
    </row>
    <row r="36" spans="1:20" ht="20.100000000000001" customHeight="1" x14ac:dyDescent="0.15">
      <c r="A36" s="6">
        <v>34</v>
      </c>
      <c r="B36" s="39" t="s">
        <v>349</v>
      </c>
      <c r="C36" s="6" t="s">
        <v>350</v>
      </c>
      <c r="D36" s="39" t="s">
        <v>351</v>
      </c>
      <c r="E36" s="6"/>
      <c r="F36" s="6"/>
      <c r="G36" s="6"/>
      <c r="H36" s="6"/>
      <c r="I36" s="6"/>
      <c r="J36" s="6"/>
      <c r="K36" s="39">
        <v>1</v>
      </c>
      <c r="L36" s="41">
        <v>398.38</v>
      </c>
      <c r="M36" s="41">
        <v>398.38</v>
      </c>
      <c r="N36" s="6"/>
      <c r="O36" s="39">
        <v>2470</v>
      </c>
      <c r="P36" s="6">
        <v>405</v>
      </c>
      <c r="Q36" s="6">
        <v>430</v>
      </c>
      <c r="R36" s="6" t="s">
        <v>352</v>
      </c>
      <c r="S36" s="43">
        <f t="shared" ref="S36:S99" si="4">O36*P36*Q36/1000000000*K36</f>
        <v>0.43015049999999999</v>
      </c>
      <c r="T36" s="6"/>
    </row>
    <row r="37" spans="1:20" ht="20.100000000000001" customHeight="1" x14ac:dyDescent="0.15">
      <c r="A37" s="6">
        <v>35</v>
      </c>
      <c r="B37" s="39" t="s">
        <v>353</v>
      </c>
      <c r="C37" s="6" t="s">
        <v>354</v>
      </c>
      <c r="D37" s="39" t="s">
        <v>351</v>
      </c>
      <c r="E37" s="6"/>
      <c r="F37" s="6"/>
      <c r="G37" s="6"/>
      <c r="H37" s="6"/>
      <c r="I37" s="6"/>
      <c r="J37" s="6"/>
      <c r="K37" s="39">
        <v>1</v>
      </c>
      <c r="L37" s="41">
        <v>395.4</v>
      </c>
      <c r="M37" s="41">
        <v>395.4</v>
      </c>
      <c r="N37" s="6"/>
      <c r="O37" s="39">
        <v>2470</v>
      </c>
      <c r="P37" s="6">
        <v>405</v>
      </c>
      <c r="Q37" s="6">
        <v>430</v>
      </c>
      <c r="R37" s="6" t="s">
        <v>352</v>
      </c>
      <c r="S37" s="43">
        <f t="shared" si="4"/>
        <v>0.43015049999999999</v>
      </c>
      <c r="T37" s="6"/>
    </row>
    <row r="38" spans="1:20" ht="20.100000000000001" customHeight="1" x14ac:dyDescent="0.15">
      <c r="A38" s="6">
        <v>36</v>
      </c>
      <c r="B38" s="39" t="s">
        <v>355</v>
      </c>
      <c r="C38" s="6" t="s">
        <v>356</v>
      </c>
      <c r="D38" s="39" t="s">
        <v>357</v>
      </c>
      <c r="E38" s="6"/>
      <c r="F38" s="6"/>
      <c r="G38" s="6"/>
      <c r="H38" s="6"/>
      <c r="I38" s="6"/>
      <c r="J38" s="6"/>
      <c r="K38" s="39">
        <v>1</v>
      </c>
      <c r="L38" s="41">
        <v>608.88</v>
      </c>
      <c r="M38" s="41">
        <v>608.88</v>
      </c>
      <c r="N38" s="6"/>
      <c r="O38" s="39">
        <v>4465</v>
      </c>
      <c r="P38" s="6">
        <v>405</v>
      </c>
      <c r="Q38" s="6">
        <v>488</v>
      </c>
      <c r="R38" s="6" t="s">
        <v>358</v>
      </c>
      <c r="S38" s="43">
        <f t="shared" si="4"/>
        <v>0.88246259999999999</v>
      </c>
      <c r="T38" s="6"/>
    </row>
    <row r="39" spans="1:20" ht="20.100000000000001" customHeight="1" x14ac:dyDescent="0.15">
      <c r="A39" s="6">
        <v>37</v>
      </c>
      <c r="B39" s="39" t="s">
        <v>359</v>
      </c>
      <c r="C39" s="6" t="s">
        <v>360</v>
      </c>
      <c r="D39" s="39" t="s">
        <v>351</v>
      </c>
      <c r="E39" s="6"/>
      <c r="F39" s="6"/>
      <c r="G39" s="6"/>
      <c r="H39" s="6"/>
      <c r="I39" s="6"/>
      <c r="J39" s="6"/>
      <c r="K39" s="39">
        <v>1</v>
      </c>
      <c r="L39" s="41">
        <v>173.68</v>
      </c>
      <c r="M39" s="41">
        <v>173.68</v>
      </c>
      <c r="N39" s="6"/>
      <c r="O39" s="39">
        <v>1020</v>
      </c>
      <c r="P39" s="6">
        <v>300</v>
      </c>
      <c r="Q39" s="6">
        <v>430</v>
      </c>
      <c r="R39" s="6" t="s">
        <v>361</v>
      </c>
      <c r="S39" s="43">
        <f t="shared" si="4"/>
        <v>0.13158</v>
      </c>
      <c r="T39" s="6"/>
    </row>
    <row r="40" spans="1:20" ht="20.100000000000001" customHeight="1" x14ac:dyDescent="0.15">
      <c r="A40" s="6">
        <v>38</v>
      </c>
      <c r="B40" s="39" t="s">
        <v>362</v>
      </c>
      <c r="C40" s="6" t="s">
        <v>363</v>
      </c>
      <c r="D40" s="39" t="s">
        <v>351</v>
      </c>
      <c r="E40" s="6"/>
      <c r="F40" s="6"/>
      <c r="G40" s="6"/>
      <c r="H40" s="6"/>
      <c r="I40" s="6"/>
      <c r="J40" s="6"/>
      <c r="K40" s="39">
        <v>1</v>
      </c>
      <c r="L40" s="41">
        <v>182.14</v>
      </c>
      <c r="M40" s="41">
        <v>182.14</v>
      </c>
      <c r="N40" s="6"/>
      <c r="O40" s="39">
        <v>1020</v>
      </c>
      <c r="P40" s="6">
        <v>300</v>
      </c>
      <c r="Q40" s="6">
        <v>430</v>
      </c>
      <c r="R40" s="6" t="s">
        <v>361</v>
      </c>
      <c r="S40" s="43">
        <f t="shared" si="4"/>
        <v>0.13158</v>
      </c>
      <c r="T40" s="6"/>
    </row>
    <row r="41" spans="1:20" ht="20.100000000000001" customHeight="1" x14ac:dyDescent="0.15">
      <c r="A41" s="6">
        <v>39</v>
      </c>
      <c r="B41" s="39" t="s">
        <v>364</v>
      </c>
      <c r="C41" s="6" t="s">
        <v>365</v>
      </c>
      <c r="D41" s="39" t="s">
        <v>366</v>
      </c>
      <c r="E41" s="6"/>
      <c r="F41" s="6"/>
      <c r="G41" s="6"/>
      <c r="H41" s="6"/>
      <c r="I41" s="6"/>
      <c r="J41" s="6"/>
      <c r="K41" s="39">
        <v>1</v>
      </c>
      <c r="L41" s="41">
        <v>76.84</v>
      </c>
      <c r="M41" s="41">
        <v>76.84</v>
      </c>
      <c r="N41" s="6"/>
      <c r="O41" s="39">
        <v>1556</v>
      </c>
      <c r="P41" s="6">
        <v>175</v>
      </c>
      <c r="Q41" s="6">
        <v>350</v>
      </c>
      <c r="R41" s="6" t="s">
        <v>367</v>
      </c>
      <c r="S41" s="43">
        <f t="shared" si="4"/>
        <v>9.5305000000000001E-2</v>
      </c>
      <c r="T41" s="6"/>
    </row>
    <row r="42" spans="1:20" ht="20.100000000000001" customHeight="1" x14ac:dyDescent="0.15">
      <c r="A42" s="6">
        <v>40</v>
      </c>
      <c r="B42" s="39" t="s">
        <v>368</v>
      </c>
      <c r="C42" s="6" t="s">
        <v>369</v>
      </c>
      <c r="D42" s="39" t="s">
        <v>366</v>
      </c>
      <c r="E42" s="6"/>
      <c r="F42" s="6"/>
      <c r="G42" s="6"/>
      <c r="H42" s="6"/>
      <c r="I42" s="6"/>
      <c r="J42" s="6"/>
      <c r="K42" s="39">
        <v>1</v>
      </c>
      <c r="L42" s="41">
        <v>15.58</v>
      </c>
      <c r="M42" s="41">
        <v>15.58</v>
      </c>
      <c r="N42" s="6"/>
      <c r="O42" s="39">
        <v>316</v>
      </c>
      <c r="P42" s="6">
        <v>175</v>
      </c>
      <c r="Q42" s="6">
        <v>350</v>
      </c>
      <c r="R42" s="6" t="s">
        <v>370</v>
      </c>
      <c r="S42" s="43">
        <f t="shared" si="4"/>
        <v>1.9355000000000001E-2</v>
      </c>
      <c r="T42" s="6"/>
    </row>
    <row r="43" spans="1:20" ht="20.100000000000001" customHeight="1" x14ac:dyDescent="0.15">
      <c r="A43" s="6">
        <v>41</v>
      </c>
      <c r="B43" s="39" t="s">
        <v>371</v>
      </c>
      <c r="C43" s="6" t="s">
        <v>372</v>
      </c>
      <c r="D43" s="39" t="s">
        <v>366</v>
      </c>
      <c r="E43" s="6"/>
      <c r="F43" s="6"/>
      <c r="G43" s="6"/>
      <c r="H43" s="6"/>
      <c r="I43" s="6"/>
      <c r="J43" s="6"/>
      <c r="K43" s="39">
        <v>1</v>
      </c>
      <c r="L43" s="41">
        <v>65.19</v>
      </c>
      <c r="M43" s="41">
        <v>65.19</v>
      </c>
      <c r="N43" s="6"/>
      <c r="O43" s="39">
        <v>1320</v>
      </c>
      <c r="P43" s="6">
        <v>175</v>
      </c>
      <c r="Q43" s="6">
        <v>350</v>
      </c>
      <c r="R43" s="6" t="s">
        <v>373</v>
      </c>
      <c r="S43" s="43">
        <f t="shared" si="4"/>
        <v>8.0850000000000005E-2</v>
      </c>
      <c r="T43" s="6"/>
    </row>
    <row r="44" spans="1:20" ht="20.100000000000001" customHeight="1" x14ac:dyDescent="0.15">
      <c r="A44" s="6">
        <v>42</v>
      </c>
      <c r="B44" s="39" t="s">
        <v>374</v>
      </c>
      <c r="C44" s="6" t="s">
        <v>375</v>
      </c>
      <c r="D44" s="39" t="s">
        <v>351</v>
      </c>
      <c r="E44" s="6"/>
      <c r="F44" s="6"/>
      <c r="G44" s="6"/>
      <c r="H44" s="6"/>
      <c r="I44" s="6"/>
      <c r="J44" s="6"/>
      <c r="K44" s="39">
        <v>1</v>
      </c>
      <c r="L44" s="41">
        <v>363.42</v>
      </c>
      <c r="M44" s="41">
        <v>363.42</v>
      </c>
      <c r="N44" s="6"/>
      <c r="O44" s="39">
        <v>2470</v>
      </c>
      <c r="P44" s="6">
        <v>300</v>
      </c>
      <c r="Q44" s="6">
        <v>430</v>
      </c>
      <c r="R44" s="6" t="s">
        <v>376</v>
      </c>
      <c r="S44" s="43">
        <f t="shared" si="4"/>
        <v>0.31863000000000002</v>
      </c>
      <c r="T44" s="6"/>
    </row>
    <row r="45" spans="1:20" ht="20.100000000000001" customHeight="1" x14ac:dyDescent="0.15">
      <c r="A45" s="6">
        <v>43</v>
      </c>
      <c r="B45" s="39" t="s">
        <v>377</v>
      </c>
      <c r="C45" s="6" t="s">
        <v>378</v>
      </c>
      <c r="D45" s="39" t="s">
        <v>351</v>
      </c>
      <c r="E45" s="6"/>
      <c r="F45" s="6"/>
      <c r="G45" s="6"/>
      <c r="H45" s="6"/>
      <c r="I45" s="6"/>
      <c r="J45" s="6"/>
      <c r="K45" s="39">
        <v>1</v>
      </c>
      <c r="L45" s="41">
        <v>362.32</v>
      </c>
      <c r="M45" s="41">
        <v>362.32</v>
      </c>
      <c r="N45" s="6"/>
      <c r="O45" s="39">
        <v>2470</v>
      </c>
      <c r="P45" s="6">
        <v>300</v>
      </c>
      <c r="Q45" s="6">
        <v>430</v>
      </c>
      <c r="R45" s="6" t="s">
        <v>376</v>
      </c>
      <c r="S45" s="43">
        <f t="shared" si="4"/>
        <v>0.31863000000000002</v>
      </c>
      <c r="T45" s="6"/>
    </row>
    <row r="46" spans="1:20" ht="20.100000000000001" customHeight="1" x14ac:dyDescent="0.15">
      <c r="A46" s="6">
        <v>44</v>
      </c>
      <c r="B46" s="39" t="s">
        <v>379</v>
      </c>
      <c r="C46" s="6" t="s">
        <v>380</v>
      </c>
      <c r="D46" s="39" t="s">
        <v>381</v>
      </c>
      <c r="E46" s="6"/>
      <c r="F46" s="6"/>
      <c r="G46" s="6"/>
      <c r="H46" s="6"/>
      <c r="I46" s="6"/>
      <c r="J46" s="6"/>
      <c r="K46" s="39">
        <v>28</v>
      </c>
      <c r="L46" s="41">
        <v>9.89</v>
      </c>
      <c r="M46" s="41">
        <v>276.81</v>
      </c>
      <c r="N46" s="6"/>
      <c r="O46" s="39">
        <v>240</v>
      </c>
      <c r="P46" s="6">
        <v>3500</v>
      </c>
      <c r="Q46" s="6">
        <v>1.5</v>
      </c>
      <c r="R46" s="6" t="s">
        <v>382</v>
      </c>
      <c r="S46" s="43">
        <f t="shared" si="4"/>
        <v>3.5279999999999999E-2</v>
      </c>
      <c r="T46" s="6"/>
    </row>
    <row r="47" spans="1:20" ht="20.100000000000001" customHeight="1" x14ac:dyDescent="0.15">
      <c r="A47" s="6">
        <v>45</v>
      </c>
      <c r="B47" s="39" t="s">
        <v>383</v>
      </c>
      <c r="C47" s="6" t="s">
        <v>384</v>
      </c>
      <c r="D47" s="39" t="s">
        <v>385</v>
      </c>
      <c r="E47" s="6"/>
      <c r="F47" s="6"/>
      <c r="G47" s="6"/>
      <c r="H47" s="6"/>
      <c r="I47" s="6"/>
      <c r="J47" s="6"/>
      <c r="K47" s="39">
        <v>2</v>
      </c>
      <c r="L47" s="41">
        <v>22.03</v>
      </c>
      <c r="M47" s="41">
        <v>44.06</v>
      </c>
      <c r="N47" s="6"/>
      <c r="O47" s="39">
        <v>240</v>
      </c>
      <c r="P47" s="6">
        <v>7800</v>
      </c>
      <c r="Q47" s="6">
        <v>1.5</v>
      </c>
      <c r="R47" s="6" t="s">
        <v>386</v>
      </c>
      <c r="S47" s="43">
        <f t="shared" si="4"/>
        <v>5.6160000000000003E-3</v>
      </c>
      <c r="T47" s="6"/>
    </row>
    <row r="48" spans="1:20" ht="20.100000000000001" customHeight="1" x14ac:dyDescent="0.15">
      <c r="A48" s="6">
        <v>46</v>
      </c>
      <c r="B48" s="39" t="s">
        <v>387</v>
      </c>
      <c r="C48" s="6" t="s">
        <v>388</v>
      </c>
      <c r="D48" s="39" t="s">
        <v>389</v>
      </c>
      <c r="E48" s="6"/>
      <c r="F48" s="6"/>
      <c r="G48" s="6"/>
      <c r="H48" s="6"/>
      <c r="I48" s="6"/>
      <c r="J48" s="6"/>
      <c r="K48" s="39">
        <v>2</v>
      </c>
      <c r="L48" s="41">
        <v>17.79</v>
      </c>
      <c r="M48" s="41">
        <v>35.590000000000003</v>
      </c>
      <c r="N48" s="6"/>
      <c r="O48" s="39">
        <v>240</v>
      </c>
      <c r="P48" s="6">
        <v>6300</v>
      </c>
      <c r="Q48" s="6">
        <v>1.5</v>
      </c>
      <c r="R48" s="6" t="s">
        <v>390</v>
      </c>
      <c r="S48" s="43">
        <f t="shared" si="4"/>
        <v>4.5360000000000001E-3</v>
      </c>
      <c r="T48" s="6"/>
    </row>
    <row r="49" spans="1:20" ht="20.100000000000001" customHeight="1" x14ac:dyDescent="0.15">
      <c r="A49" s="6">
        <v>47</v>
      </c>
      <c r="B49" s="39" t="s">
        <v>391</v>
      </c>
      <c r="C49" s="6" t="s">
        <v>392</v>
      </c>
      <c r="D49" s="39" t="s">
        <v>393</v>
      </c>
      <c r="E49" s="6"/>
      <c r="F49" s="6"/>
      <c r="G49" s="6"/>
      <c r="H49" s="6"/>
      <c r="I49" s="6"/>
      <c r="J49" s="6"/>
      <c r="K49" s="39">
        <v>1</v>
      </c>
      <c r="L49" s="41">
        <v>808.35</v>
      </c>
      <c r="M49" s="41">
        <v>808.35</v>
      </c>
      <c r="N49" s="6"/>
      <c r="O49" s="39">
        <v>6280</v>
      </c>
      <c r="P49" s="6">
        <v>2428</v>
      </c>
      <c r="Q49" s="6">
        <v>66</v>
      </c>
      <c r="R49" s="6" t="s">
        <v>394</v>
      </c>
      <c r="S49" s="43">
        <f t="shared" si="4"/>
        <v>1.0063574399999999</v>
      </c>
      <c r="T49" s="6"/>
    </row>
    <row r="50" spans="1:20" ht="20.100000000000001" customHeight="1" x14ac:dyDescent="0.15">
      <c r="A50" s="6">
        <v>48</v>
      </c>
      <c r="B50" s="39" t="s">
        <v>395</v>
      </c>
      <c r="C50" s="6" t="s">
        <v>396</v>
      </c>
      <c r="D50" s="39" t="s">
        <v>397</v>
      </c>
      <c r="E50" s="6"/>
      <c r="F50" s="6"/>
      <c r="G50" s="6"/>
      <c r="H50" s="6"/>
      <c r="I50" s="6"/>
      <c r="J50" s="6"/>
      <c r="K50" s="39">
        <v>1</v>
      </c>
      <c r="L50" s="41">
        <v>684.08</v>
      </c>
      <c r="M50" s="41">
        <v>684.08</v>
      </c>
      <c r="N50" s="6"/>
      <c r="O50" s="39">
        <v>6280</v>
      </c>
      <c r="P50" s="6" t="str">
        <f>MID(D50,5,4)</f>
        <v>2058</v>
      </c>
      <c r="Q50" s="6">
        <v>66</v>
      </c>
      <c r="R50" s="6" t="s">
        <v>398</v>
      </c>
      <c r="S50" s="43">
        <f t="shared" si="4"/>
        <v>0.85299983999999995</v>
      </c>
      <c r="T50" s="6"/>
    </row>
    <row r="51" spans="1:20" ht="20.100000000000001" customHeight="1" x14ac:dyDescent="0.15">
      <c r="A51" s="6">
        <v>49</v>
      </c>
      <c r="B51" s="39" t="s">
        <v>399</v>
      </c>
      <c r="C51" s="6" t="s">
        <v>400</v>
      </c>
      <c r="D51" s="39" t="s">
        <v>401</v>
      </c>
      <c r="E51" s="6"/>
      <c r="F51" s="6"/>
      <c r="G51" s="6"/>
      <c r="H51" s="6"/>
      <c r="I51" s="6"/>
      <c r="J51" s="6"/>
      <c r="K51" s="39">
        <v>1</v>
      </c>
      <c r="L51" s="41">
        <v>491.52</v>
      </c>
      <c r="M51" s="41">
        <v>491.52</v>
      </c>
      <c r="N51" s="6"/>
      <c r="O51" s="39">
        <v>6280</v>
      </c>
      <c r="P51" s="6" t="str">
        <f t="shared" ref="P51:P71" si="5">MID(D51,5,4)</f>
        <v>1490</v>
      </c>
      <c r="Q51" s="6">
        <v>66</v>
      </c>
      <c r="R51" s="6" t="s">
        <v>402</v>
      </c>
      <c r="S51" s="43">
        <f t="shared" si="4"/>
        <v>0.61757519999999999</v>
      </c>
      <c r="T51" s="6"/>
    </row>
    <row r="52" spans="1:20" ht="20.100000000000001" customHeight="1" x14ac:dyDescent="0.15">
      <c r="A52" s="6">
        <v>50</v>
      </c>
      <c r="B52" s="39" t="s">
        <v>403</v>
      </c>
      <c r="C52" s="6" t="s">
        <v>404</v>
      </c>
      <c r="D52" s="39" t="s">
        <v>401</v>
      </c>
      <c r="E52" s="6"/>
      <c r="F52" s="6"/>
      <c r="G52" s="6"/>
      <c r="H52" s="6"/>
      <c r="I52" s="6"/>
      <c r="J52" s="6"/>
      <c r="K52" s="39">
        <v>7</v>
      </c>
      <c r="L52" s="41">
        <v>582.03</v>
      </c>
      <c r="M52" s="41">
        <v>4074.18</v>
      </c>
      <c r="N52" s="6"/>
      <c r="O52" s="39">
        <v>7370</v>
      </c>
      <c r="P52" s="6" t="str">
        <f t="shared" si="5"/>
        <v>1490</v>
      </c>
      <c r="Q52" s="6">
        <v>66</v>
      </c>
      <c r="R52" s="6" t="s">
        <v>405</v>
      </c>
      <c r="S52" s="43">
        <f t="shared" si="4"/>
        <v>5.0733606</v>
      </c>
      <c r="T52" s="6"/>
    </row>
    <row r="53" spans="1:20" ht="20.100000000000001" customHeight="1" x14ac:dyDescent="0.15">
      <c r="A53" s="6">
        <v>51</v>
      </c>
      <c r="B53" s="39" t="s">
        <v>406</v>
      </c>
      <c r="C53" s="6" t="s">
        <v>407</v>
      </c>
      <c r="D53" s="39" t="s">
        <v>408</v>
      </c>
      <c r="E53" s="6"/>
      <c r="F53" s="6"/>
      <c r="G53" s="6"/>
      <c r="H53" s="6"/>
      <c r="I53" s="6"/>
      <c r="J53" s="6"/>
      <c r="K53" s="39">
        <v>1</v>
      </c>
      <c r="L53" s="41">
        <v>462.85</v>
      </c>
      <c r="M53" s="41">
        <v>462.85</v>
      </c>
      <c r="N53" s="6"/>
      <c r="O53" s="39">
        <v>7370</v>
      </c>
      <c r="P53" s="6" t="str">
        <f t="shared" si="5"/>
        <v>1190</v>
      </c>
      <c r="Q53" s="6">
        <v>66</v>
      </c>
      <c r="R53" s="6" t="s">
        <v>409</v>
      </c>
      <c r="S53" s="43">
        <f t="shared" si="4"/>
        <v>0.57883980000000002</v>
      </c>
      <c r="T53" s="6"/>
    </row>
    <row r="54" spans="1:20" ht="20.100000000000001" customHeight="1" x14ac:dyDescent="0.15">
      <c r="A54" s="6">
        <v>52</v>
      </c>
      <c r="B54" s="39" t="s">
        <v>410</v>
      </c>
      <c r="C54" s="6" t="s">
        <v>411</v>
      </c>
      <c r="D54" s="39" t="s">
        <v>412</v>
      </c>
      <c r="E54" s="6"/>
      <c r="F54" s="6"/>
      <c r="G54" s="6"/>
      <c r="H54" s="6"/>
      <c r="I54" s="6"/>
      <c r="J54" s="6"/>
      <c r="K54" s="39">
        <v>1</v>
      </c>
      <c r="L54" s="41">
        <v>471.1</v>
      </c>
      <c r="M54" s="41">
        <v>471.1</v>
      </c>
      <c r="N54" s="6"/>
      <c r="O54" s="39">
        <v>7370</v>
      </c>
      <c r="P54" s="6" t="str">
        <f t="shared" si="5"/>
        <v>1216</v>
      </c>
      <c r="Q54" s="6">
        <v>66</v>
      </c>
      <c r="R54" s="6" t="s">
        <v>413</v>
      </c>
      <c r="S54" s="43">
        <f t="shared" si="4"/>
        <v>0.59148672000000002</v>
      </c>
      <c r="T54" s="6"/>
    </row>
    <row r="55" spans="1:20" ht="20.100000000000001" customHeight="1" x14ac:dyDescent="0.15">
      <c r="A55" s="6">
        <v>53</v>
      </c>
      <c r="B55" s="39" t="s">
        <v>414</v>
      </c>
      <c r="C55" s="6" t="s">
        <v>415</v>
      </c>
      <c r="D55" s="39" t="s">
        <v>416</v>
      </c>
      <c r="E55" s="6"/>
      <c r="F55" s="6"/>
      <c r="G55" s="6"/>
      <c r="H55" s="6"/>
      <c r="I55" s="6"/>
      <c r="J55" s="6"/>
      <c r="K55" s="39">
        <v>1</v>
      </c>
      <c r="L55" s="41">
        <v>386.99</v>
      </c>
      <c r="M55" s="41">
        <v>386.99</v>
      </c>
      <c r="N55" s="6"/>
      <c r="O55" s="39">
        <v>7370</v>
      </c>
      <c r="P55" s="6" t="str">
        <f t="shared" si="5"/>
        <v>1003</v>
      </c>
      <c r="Q55" s="6">
        <v>66</v>
      </c>
      <c r="R55" s="6" t="s">
        <v>417</v>
      </c>
      <c r="S55" s="43">
        <f t="shared" si="4"/>
        <v>0.48787925999999998</v>
      </c>
      <c r="T55" s="6"/>
    </row>
    <row r="56" spans="1:20" ht="20.100000000000001" customHeight="1" x14ac:dyDescent="0.15">
      <c r="A56" s="6">
        <v>54</v>
      </c>
      <c r="B56" s="39" t="s">
        <v>418</v>
      </c>
      <c r="C56" s="6" t="s">
        <v>419</v>
      </c>
      <c r="D56" s="39" t="s">
        <v>420</v>
      </c>
      <c r="E56" s="6"/>
      <c r="F56" s="6"/>
      <c r="G56" s="6"/>
      <c r="H56" s="6"/>
      <c r="I56" s="6"/>
      <c r="J56" s="6"/>
      <c r="K56" s="39">
        <v>1</v>
      </c>
      <c r="L56" s="41">
        <v>452.85</v>
      </c>
      <c r="M56" s="41">
        <v>452.85</v>
      </c>
      <c r="N56" s="6"/>
      <c r="O56" s="39">
        <v>7370</v>
      </c>
      <c r="P56" s="6" t="str">
        <f t="shared" si="5"/>
        <v>1170</v>
      </c>
      <c r="Q56" s="6">
        <v>66</v>
      </c>
      <c r="R56" s="6" t="s">
        <v>421</v>
      </c>
      <c r="S56" s="43">
        <f t="shared" si="4"/>
        <v>0.56911140000000005</v>
      </c>
      <c r="T56" s="6"/>
    </row>
    <row r="57" spans="1:20" ht="20.100000000000001" customHeight="1" x14ac:dyDescent="0.15">
      <c r="A57" s="6">
        <v>55</v>
      </c>
      <c r="B57" s="39" t="s">
        <v>422</v>
      </c>
      <c r="C57" s="6" t="s">
        <v>423</v>
      </c>
      <c r="D57" s="39" t="s">
        <v>408</v>
      </c>
      <c r="E57" s="6"/>
      <c r="F57" s="6"/>
      <c r="G57" s="6"/>
      <c r="H57" s="6"/>
      <c r="I57" s="6"/>
      <c r="J57" s="6"/>
      <c r="K57" s="39">
        <v>1</v>
      </c>
      <c r="L57" s="41">
        <v>248.91</v>
      </c>
      <c r="M57" s="41">
        <v>248.91</v>
      </c>
      <c r="N57" s="6"/>
      <c r="O57" s="39">
        <v>4005</v>
      </c>
      <c r="P57" s="6" t="str">
        <f t="shared" si="5"/>
        <v>1190</v>
      </c>
      <c r="Q57" s="6">
        <v>66</v>
      </c>
      <c r="R57" s="6" t="s">
        <v>424</v>
      </c>
      <c r="S57" s="43">
        <f t="shared" si="4"/>
        <v>0.31455270000000002</v>
      </c>
      <c r="T57" s="6"/>
    </row>
    <row r="58" spans="1:20" ht="20.100000000000001" customHeight="1" x14ac:dyDescent="0.15">
      <c r="A58" s="6">
        <v>56</v>
      </c>
      <c r="B58" s="39" t="s">
        <v>425</v>
      </c>
      <c r="C58" s="6" t="s">
        <v>426</v>
      </c>
      <c r="D58" s="39" t="s">
        <v>408</v>
      </c>
      <c r="E58" s="6"/>
      <c r="F58" s="6"/>
      <c r="G58" s="6"/>
      <c r="H58" s="6"/>
      <c r="I58" s="6"/>
      <c r="J58" s="6"/>
      <c r="K58" s="39">
        <v>1</v>
      </c>
      <c r="L58" s="41">
        <v>118.15</v>
      </c>
      <c r="M58" s="41">
        <v>118.15</v>
      </c>
      <c r="N58" s="6"/>
      <c r="O58" s="39">
        <v>1915</v>
      </c>
      <c r="P58" s="6" t="str">
        <f t="shared" si="5"/>
        <v>1190</v>
      </c>
      <c r="Q58" s="6">
        <v>66</v>
      </c>
      <c r="R58" s="6" t="s">
        <v>427</v>
      </c>
      <c r="S58" s="43">
        <f t="shared" si="4"/>
        <v>0.15040410000000001</v>
      </c>
      <c r="T58" s="6"/>
    </row>
    <row r="59" spans="1:20" ht="20.100000000000001" customHeight="1" x14ac:dyDescent="0.15">
      <c r="A59" s="6">
        <v>57</v>
      </c>
      <c r="B59" s="39" t="s">
        <v>428</v>
      </c>
      <c r="C59" s="6" t="s">
        <v>429</v>
      </c>
      <c r="D59" s="39" t="s">
        <v>408</v>
      </c>
      <c r="E59" s="6"/>
      <c r="F59" s="6"/>
      <c r="G59" s="6"/>
      <c r="H59" s="6"/>
      <c r="I59" s="6"/>
      <c r="J59" s="6"/>
      <c r="K59" s="39">
        <v>1</v>
      </c>
      <c r="L59" s="41">
        <v>87.62</v>
      </c>
      <c r="M59" s="41">
        <v>87.62</v>
      </c>
      <c r="N59" s="6"/>
      <c r="O59" s="39">
        <v>1430</v>
      </c>
      <c r="P59" s="6" t="str">
        <f t="shared" si="5"/>
        <v>1190</v>
      </c>
      <c r="Q59" s="6">
        <v>66</v>
      </c>
      <c r="R59" s="6" t="s">
        <v>430</v>
      </c>
      <c r="S59" s="43">
        <f t="shared" si="4"/>
        <v>0.1123122</v>
      </c>
      <c r="T59" s="6"/>
    </row>
    <row r="60" spans="1:20" ht="20.100000000000001" customHeight="1" x14ac:dyDescent="0.15">
      <c r="A60" s="6">
        <v>58</v>
      </c>
      <c r="B60" s="39" t="s">
        <v>431</v>
      </c>
      <c r="C60" s="6" t="s">
        <v>432</v>
      </c>
      <c r="D60" s="39" t="s">
        <v>433</v>
      </c>
      <c r="E60" s="6"/>
      <c r="F60" s="6"/>
      <c r="G60" s="6"/>
      <c r="H60" s="6"/>
      <c r="I60" s="6"/>
      <c r="J60" s="6"/>
      <c r="K60" s="39">
        <v>1</v>
      </c>
      <c r="L60" s="41">
        <v>391.68</v>
      </c>
      <c r="M60" s="41">
        <v>391.68</v>
      </c>
      <c r="N60" s="6"/>
      <c r="O60" s="39">
        <v>4146</v>
      </c>
      <c r="P60" s="6" t="str">
        <f t="shared" si="5"/>
        <v>1804</v>
      </c>
      <c r="Q60" s="6">
        <v>66</v>
      </c>
      <c r="R60" s="6" t="s">
        <v>434</v>
      </c>
      <c r="S60" s="43">
        <f t="shared" si="4"/>
        <v>0.49363934399999998</v>
      </c>
      <c r="T60" s="6"/>
    </row>
    <row r="61" spans="1:20" ht="20.100000000000001" customHeight="1" x14ac:dyDescent="0.15">
      <c r="A61" s="6">
        <v>59</v>
      </c>
      <c r="B61" s="39" t="s">
        <v>435</v>
      </c>
      <c r="C61" s="6" t="s">
        <v>436</v>
      </c>
      <c r="D61" s="39" t="s">
        <v>433</v>
      </c>
      <c r="E61" s="6"/>
      <c r="F61" s="6"/>
      <c r="G61" s="6"/>
      <c r="H61" s="6"/>
      <c r="I61" s="6"/>
      <c r="J61" s="6"/>
      <c r="K61" s="39">
        <v>2</v>
      </c>
      <c r="L61" s="41">
        <v>247.18</v>
      </c>
      <c r="M61" s="41">
        <v>494.35</v>
      </c>
      <c r="N61" s="6"/>
      <c r="O61" s="39">
        <v>2636</v>
      </c>
      <c r="P61" s="6" t="str">
        <f t="shared" si="5"/>
        <v>1804</v>
      </c>
      <c r="Q61" s="6">
        <v>66</v>
      </c>
      <c r="R61" s="6" t="s">
        <v>437</v>
      </c>
      <c r="S61" s="43">
        <f t="shared" si="4"/>
        <v>0.62770540799999996</v>
      </c>
      <c r="T61" s="6"/>
    </row>
    <row r="62" spans="1:20" ht="20.100000000000001" customHeight="1" x14ac:dyDescent="0.15">
      <c r="A62" s="6">
        <v>60</v>
      </c>
      <c r="B62" s="39" t="s">
        <v>438</v>
      </c>
      <c r="C62" s="6" t="s">
        <v>439</v>
      </c>
      <c r="D62" s="39" t="s">
        <v>433</v>
      </c>
      <c r="E62" s="6"/>
      <c r="F62" s="6"/>
      <c r="G62" s="6"/>
      <c r="H62" s="6"/>
      <c r="I62" s="6"/>
      <c r="J62" s="6"/>
      <c r="K62" s="39">
        <v>1</v>
      </c>
      <c r="L62" s="41">
        <v>179.96</v>
      </c>
      <c r="M62" s="41">
        <v>179.96</v>
      </c>
      <c r="N62" s="6"/>
      <c r="O62" s="39">
        <v>1915</v>
      </c>
      <c r="P62" s="6" t="str">
        <f t="shared" si="5"/>
        <v>1804</v>
      </c>
      <c r="Q62" s="6">
        <v>66</v>
      </c>
      <c r="R62" s="6" t="s">
        <v>440</v>
      </c>
      <c r="S62" s="43">
        <f t="shared" si="4"/>
        <v>0.22800756</v>
      </c>
      <c r="T62" s="6"/>
    </row>
    <row r="63" spans="1:20" ht="20.100000000000001" customHeight="1" x14ac:dyDescent="0.15">
      <c r="A63" s="6">
        <v>61</v>
      </c>
      <c r="B63" s="39" t="s">
        <v>441</v>
      </c>
      <c r="C63" s="6" t="s">
        <v>442</v>
      </c>
      <c r="D63" s="39" t="s">
        <v>443</v>
      </c>
      <c r="E63" s="6"/>
      <c r="F63" s="6"/>
      <c r="G63" s="6"/>
      <c r="H63" s="6"/>
      <c r="I63" s="6"/>
      <c r="J63" s="6"/>
      <c r="K63" s="39">
        <v>1</v>
      </c>
      <c r="L63" s="41">
        <v>133.38999999999999</v>
      </c>
      <c r="M63" s="41">
        <v>133.38999999999999</v>
      </c>
      <c r="N63" s="6"/>
      <c r="O63" s="39">
        <v>1804</v>
      </c>
      <c r="P63" s="6" t="str">
        <f t="shared" si="5"/>
        <v>1430</v>
      </c>
      <c r="Q63" s="6">
        <v>66</v>
      </c>
      <c r="R63" s="6" t="s">
        <v>444</v>
      </c>
      <c r="S63" s="43">
        <f t="shared" si="4"/>
        <v>0.17026152</v>
      </c>
      <c r="T63" s="6"/>
    </row>
    <row r="64" spans="1:20" ht="20.100000000000001" customHeight="1" x14ac:dyDescent="0.15">
      <c r="A64" s="6">
        <v>62</v>
      </c>
      <c r="B64" s="39" t="s">
        <v>445</v>
      </c>
      <c r="C64" s="6" t="s">
        <v>446</v>
      </c>
      <c r="D64" s="39" t="s">
        <v>447</v>
      </c>
      <c r="E64" s="6"/>
      <c r="F64" s="6"/>
      <c r="G64" s="6"/>
      <c r="H64" s="6"/>
      <c r="I64" s="6"/>
      <c r="J64" s="6"/>
      <c r="K64" s="39">
        <v>1</v>
      </c>
      <c r="L64" s="41">
        <v>184.65</v>
      </c>
      <c r="M64" s="41">
        <v>184.65</v>
      </c>
      <c r="N64" s="6"/>
      <c r="O64" s="39">
        <v>2458</v>
      </c>
      <c r="P64" s="6" t="str">
        <f t="shared" si="5"/>
        <v>1425</v>
      </c>
      <c r="Q64" s="6">
        <v>66</v>
      </c>
      <c r="R64" s="6" t="s">
        <v>448</v>
      </c>
      <c r="S64" s="43">
        <f t="shared" si="4"/>
        <v>0.23117489999999999</v>
      </c>
      <c r="T64" s="6"/>
    </row>
    <row r="65" spans="1:20" ht="20.100000000000001" customHeight="1" x14ac:dyDescent="0.15">
      <c r="A65" s="6">
        <v>63</v>
      </c>
      <c r="B65" s="39" t="s">
        <v>449</v>
      </c>
      <c r="C65" s="6" t="s">
        <v>450</v>
      </c>
      <c r="D65" s="39" t="s">
        <v>447</v>
      </c>
      <c r="E65" s="6"/>
      <c r="F65" s="6"/>
      <c r="G65" s="6"/>
      <c r="H65" s="6"/>
      <c r="I65" s="6"/>
      <c r="J65" s="6"/>
      <c r="K65" s="39">
        <v>1</v>
      </c>
      <c r="L65" s="41">
        <v>150.38</v>
      </c>
      <c r="M65" s="41">
        <v>150.38</v>
      </c>
      <c r="N65" s="6"/>
      <c r="O65" s="39">
        <v>2005</v>
      </c>
      <c r="P65" s="6" t="str">
        <f t="shared" si="5"/>
        <v>1425</v>
      </c>
      <c r="Q65" s="6">
        <v>66</v>
      </c>
      <c r="R65" s="6" t="s">
        <v>451</v>
      </c>
      <c r="S65" s="43">
        <f t="shared" si="4"/>
        <v>0.18857024999999999</v>
      </c>
      <c r="T65" s="6"/>
    </row>
    <row r="66" spans="1:20" ht="20.100000000000001" customHeight="1" x14ac:dyDescent="0.15">
      <c r="A66" s="6">
        <v>64</v>
      </c>
      <c r="B66" s="39" t="s">
        <v>452</v>
      </c>
      <c r="C66" s="6" t="s">
        <v>453</v>
      </c>
      <c r="D66" s="39" t="s">
        <v>454</v>
      </c>
      <c r="E66" s="6"/>
      <c r="F66" s="6"/>
      <c r="G66" s="6"/>
      <c r="H66" s="6"/>
      <c r="I66" s="6"/>
      <c r="J66" s="6"/>
      <c r="K66" s="39">
        <v>2</v>
      </c>
      <c r="L66" s="41">
        <v>168.85</v>
      </c>
      <c r="M66" s="41">
        <v>337.7</v>
      </c>
      <c r="N66" s="6"/>
      <c r="O66" s="39">
        <v>2458</v>
      </c>
      <c r="P66" s="6" t="str">
        <f t="shared" si="5"/>
        <v>1280</v>
      </c>
      <c r="Q66" s="6">
        <v>66</v>
      </c>
      <c r="R66" s="6" t="s">
        <v>455</v>
      </c>
      <c r="S66" s="43">
        <f t="shared" si="4"/>
        <v>0.41530368000000001</v>
      </c>
      <c r="T66" s="6"/>
    </row>
    <row r="67" spans="1:20" ht="20.100000000000001" customHeight="1" x14ac:dyDescent="0.15">
      <c r="A67" s="6">
        <v>65</v>
      </c>
      <c r="B67" s="39" t="s">
        <v>456</v>
      </c>
      <c r="C67" s="6" t="s">
        <v>457</v>
      </c>
      <c r="D67" s="39" t="s">
        <v>454</v>
      </c>
      <c r="E67" s="6"/>
      <c r="F67" s="6"/>
      <c r="G67" s="6"/>
      <c r="H67" s="6"/>
      <c r="I67" s="6"/>
      <c r="J67" s="6"/>
      <c r="K67" s="39">
        <v>1</v>
      </c>
      <c r="L67" s="41">
        <v>137.47</v>
      </c>
      <c r="M67" s="41">
        <v>137.47</v>
      </c>
      <c r="N67" s="6"/>
      <c r="O67" s="39">
        <v>2005</v>
      </c>
      <c r="P67" s="6" t="str">
        <f t="shared" si="5"/>
        <v>1280</v>
      </c>
      <c r="Q67" s="6">
        <v>66</v>
      </c>
      <c r="R67" s="6" t="s">
        <v>458</v>
      </c>
      <c r="S67" s="43">
        <f t="shared" si="4"/>
        <v>0.16938239999999999</v>
      </c>
      <c r="T67" s="6"/>
    </row>
    <row r="68" spans="1:20" ht="20.100000000000001" customHeight="1" x14ac:dyDescent="0.15">
      <c r="A68" s="6">
        <v>66</v>
      </c>
      <c r="B68" s="39" t="s">
        <v>459</v>
      </c>
      <c r="C68" s="6" t="s">
        <v>460</v>
      </c>
      <c r="D68" s="39" t="s">
        <v>443</v>
      </c>
      <c r="E68" s="6"/>
      <c r="F68" s="6"/>
      <c r="G68" s="6"/>
      <c r="H68" s="6"/>
      <c r="I68" s="6"/>
      <c r="J68" s="6"/>
      <c r="K68" s="39">
        <v>1</v>
      </c>
      <c r="L68" s="41">
        <v>188.87</v>
      </c>
      <c r="M68" s="41">
        <v>188.87</v>
      </c>
      <c r="N68" s="6"/>
      <c r="O68" s="39">
        <v>2458</v>
      </c>
      <c r="P68" s="6" t="str">
        <f t="shared" si="5"/>
        <v>1430</v>
      </c>
      <c r="Q68" s="6">
        <v>66</v>
      </c>
      <c r="R68" s="6" t="s">
        <v>461</v>
      </c>
      <c r="S68" s="43">
        <f t="shared" si="4"/>
        <v>0.23198604</v>
      </c>
      <c r="T68" s="6"/>
    </row>
    <row r="69" spans="1:20" ht="20.100000000000001" customHeight="1" x14ac:dyDescent="0.15">
      <c r="A69" s="6">
        <v>67</v>
      </c>
      <c r="B69" s="39" t="s">
        <v>462</v>
      </c>
      <c r="C69" s="6" t="s">
        <v>463</v>
      </c>
      <c r="D69" s="39" t="s">
        <v>464</v>
      </c>
      <c r="E69" s="6"/>
      <c r="F69" s="6"/>
      <c r="G69" s="6"/>
      <c r="H69" s="6"/>
      <c r="I69" s="6"/>
      <c r="J69" s="6"/>
      <c r="K69" s="39">
        <v>1</v>
      </c>
      <c r="L69" s="41">
        <v>250.04</v>
      </c>
      <c r="M69" s="41">
        <v>250.04</v>
      </c>
      <c r="N69" s="6"/>
      <c r="O69" s="39">
        <v>2458</v>
      </c>
      <c r="P69" s="6" t="str">
        <f t="shared" si="5"/>
        <v>1915</v>
      </c>
      <c r="Q69" s="6">
        <v>66</v>
      </c>
      <c r="R69" s="6" t="s">
        <v>465</v>
      </c>
      <c r="S69" s="43">
        <f t="shared" si="4"/>
        <v>0.31066662</v>
      </c>
      <c r="T69" s="6"/>
    </row>
    <row r="70" spans="1:20" ht="20.100000000000001" customHeight="1" x14ac:dyDescent="0.15">
      <c r="A70" s="6">
        <v>68</v>
      </c>
      <c r="B70" s="39" t="s">
        <v>466</v>
      </c>
      <c r="C70" s="6" t="s">
        <v>467</v>
      </c>
      <c r="D70" s="39" t="s">
        <v>464</v>
      </c>
      <c r="E70" s="6"/>
      <c r="F70" s="6"/>
      <c r="G70" s="6"/>
      <c r="H70" s="6"/>
      <c r="I70" s="6"/>
      <c r="J70" s="6"/>
      <c r="K70" s="39">
        <v>1</v>
      </c>
      <c r="L70" s="41">
        <v>203.6</v>
      </c>
      <c r="M70" s="41">
        <v>203.6</v>
      </c>
      <c r="N70" s="6"/>
      <c r="O70" s="39">
        <v>2005</v>
      </c>
      <c r="P70" s="6" t="str">
        <f t="shared" si="5"/>
        <v>1915</v>
      </c>
      <c r="Q70" s="6">
        <v>66</v>
      </c>
      <c r="R70" s="6" t="s">
        <v>468</v>
      </c>
      <c r="S70" s="43">
        <f t="shared" si="4"/>
        <v>0.25341195</v>
      </c>
      <c r="T70" s="6"/>
    </row>
    <row r="71" spans="1:20" ht="20.100000000000001" customHeight="1" x14ac:dyDescent="0.15">
      <c r="A71" s="6">
        <v>69</v>
      </c>
      <c r="B71" s="39" t="s">
        <v>469</v>
      </c>
      <c r="C71" s="6" t="s">
        <v>470</v>
      </c>
      <c r="D71" s="39" t="s">
        <v>471</v>
      </c>
      <c r="E71" s="6"/>
      <c r="F71" s="6"/>
      <c r="G71" s="6"/>
      <c r="H71" s="6"/>
      <c r="I71" s="6"/>
      <c r="J71" s="6"/>
      <c r="K71" s="39">
        <v>1</v>
      </c>
      <c r="L71" s="41">
        <v>442.67</v>
      </c>
      <c r="M71" s="41">
        <v>442.67</v>
      </c>
      <c r="N71" s="6"/>
      <c r="O71" s="39">
        <v>6025</v>
      </c>
      <c r="P71" s="6" t="str">
        <f t="shared" si="5"/>
        <v>1390</v>
      </c>
      <c r="Q71" s="6">
        <v>66</v>
      </c>
      <c r="R71" s="6" t="s">
        <v>472</v>
      </c>
      <c r="S71" s="43">
        <f t="shared" si="4"/>
        <v>0.55273349999999999</v>
      </c>
      <c r="T71" s="6"/>
    </row>
    <row r="72" spans="1:20" ht="20.100000000000001" customHeight="1" x14ac:dyDescent="0.15">
      <c r="A72" s="6">
        <v>70</v>
      </c>
      <c r="B72" s="39" t="s">
        <v>473</v>
      </c>
      <c r="C72" s="6" t="s">
        <v>474</v>
      </c>
      <c r="D72" s="39" t="s">
        <v>475</v>
      </c>
      <c r="E72" s="6"/>
      <c r="F72" s="6"/>
      <c r="G72" s="6"/>
      <c r="H72" s="6"/>
      <c r="I72" s="6"/>
      <c r="J72" s="6"/>
      <c r="K72" s="39">
        <v>1</v>
      </c>
      <c r="L72" s="41">
        <v>277.01</v>
      </c>
      <c r="M72" s="41">
        <v>277.01</v>
      </c>
      <c r="N72" s="6"/>
      <c r="O72" s="39">
        <v>6025</v>
      </c>
      <c r="P72" s="6" t="str">
        <f t="shared" ref="P72:P86" si="6">MID(D72,5,4)</f>
        <v>884</v>
      </c>
      <c r="Q72" s="6">
        <v>66</v>
      </c>
      <c r="R72" s="6" t="s">
        <v>476</v>
      </c>
      <c r="S72" s="43">
        <f t="shared" si="4"/>
        <v>0.35152260000000002</v>
      </c>
      <c r="T72" s="6"/>
    </row>
    <row r="73" spans="1:20" ht="20.100000000000001" customHeight="1" x14ac:dyDescent="0.15">
      <c r="A73" s="6">
        <v>71</v>
      </c>
      <c r="B73" s="39" t="s">
        <v>477</v>
      </c>
      <c r="C73" s="6" t="s">
        <v>478</v>
      </c>
      <c r="D73" s="39" t="s">
        <v>479</v>
      </c>
      <c r="E73" s="6"/>
      <c r="F73" s="6"/>
      <c r="G73" s="6"/>
      <c r="H73" s="6"/>
      <c r="I73" s="6"/>
      <c r="J73" s="6"/>
      <c r="K73" s="39">
        <v>1</v>
      </c>
      <c r="L73" s="41">
        <v>72.45</v>
      </c>
      <c r="M73" s="41">
        <v>72.45</v>
      </c>
      <c r="N73" s="6"/>
      <c r="O73" s="39">
        <v>1804</v>
      </c>
      <c r="P73" s="6" t="str">
        <f t="shared" si="6"/>
        <v>781</v>
      </c>
      <c r="Q73" s="6">
        <v>66</v>
      </c>
      <c r="R73" s="6" t="s">
        <v>480</v>
      </c>
      <c r="S73" s="43">
        <f t="shared" si="4"/>
        <v>9.2988983999999997E-2</v>
      </c>
      <c r="T73" s="6"/>
    </row>
    <row r="74" spans="1:20" ht="20.100000000000001" customHeight="1" x14ac:dyDescent="0.15">
      <c r="A74" s="6">
        <v>72</v>
      </c>
      <c r="B74" s="39" t="s">
        <v>481</v>
      </c>
      <c r="C74" s="6" t="s">
        <v>482</v>
      </c>
      <c r="D74" s="39" t="s">
        <v>483</v>
      </c>
      <c r="E74" s="6"/>
      <c r="F74" s="6"/>
      <c r="G74" s="6"/>
      <c r="H74" s="6"/>
      <c r="I74" s="6"/>
      <c r="J74" s="6"/>
      <c r="K74" s="39">
        <v>1</v>
      </c>
      <c r="L74" s="41">
        <v>154.28</v>
      </c>
      <c r="M74" s="41">
        <v>154.28</v>
      </c>
      <c r="N74" s="6"/>
      <c r="O74" s="39">
        <v>4005</v>
      </c>
      <c r="P74" s="6" t="str">
        <f t="shared" si="6"/>
        <v>748</v>
      </c>
      <c r="Q74" s="6">
        <v>66</v>
      </c>
      <c r="R74" s="6" t="s">
        <v>484</v>
      </c>
      <c r="S74" s="43">
        <f t="shared" si="4"/>
        <v>0.19771884000000001</v>
      </c>
      <c r="T74" s="6"/>
    </row>
    <row r="75" spans="1:20" ht="20.100000000000001" customHeight="1" x14ac:dyDescent="0.15">
      <c r="A75" s="6">
        <v>73</v>
      </c>
      <c r="B75" s="39" t="s">
        <v>485</v>
      </c>
      <c r="C75" s="6" t="s">
        <v>486</v>
      </c>
      <c r="D75" s="39" t="s">
        <v>483</v>
      </c>
      <c r="E75" s="6"/>
      <c r="F75" s="6"/>
      <c r="G75" s="6"/>
      <c r="H75" s="6"/>
      <c r="I75" s="6"/>
      <c r="J75" s="6"/>
      <c r="K75" s="39">
        <v>1</v>
      </c>
      <c r="L75" s="41">
        <v>73.33</v>
      </c>
      <c r="M75" s="41">
        <v>73.33</v>
      </c>
      <c r="N75" s="6"/>
      <c r="O75" s="39">
        <v>1915</v>
      </c>
      <c r="P75" s="6" t="str">
        <f t="shared" si="6"/>
        <v>748</v>
      </c>
      <c r="Q75" s="6">
        <v>66</v>
      </c>
      <c r="R75" s="6" t="s">
        <v>487</v>
      </c>
      <c r="S75" s="43">
        <f t="shared" si="4"/>
        <v>9.4539719999999994E-2</v>
      </c>
      <c r="T75" s="6"/>
    </row>
    <row r="76" spans="1:20" ht="20.100000000000001" customHeight="1" x14ac:dyDescent="0.15">
      <c r="A76" s="6">
        <v>74</v>
      </c>
      <c r="B76" s="39" t="s">
        <v>488</v>
      </c>
      <c r="C76" s="6" t="s">
        <v>489</v>
      </c>
      <c r="D76" s="39" t="s">
        <v>483</v>
      </c>
      <c r="E76" s="6"/>
      <c r="F76" s="6"/>
      <c r="G76" s="6"/>
      <c r="H76" s="6"/>
      <c r="I76" s="6"/>
      <c r="J76" s="6"/>
      <c r="K76" s="39">
        <v>1</v>
      </c>
      <c r="L76" s="41">
        <v>54.45</v>
      </c>
      <c r="M76" s="41">
        <v>54.45</v>
      </c>
      <c r="N76" s="6"/>
      <c r="O76" s="39">
        <v>1430</v>
      </c>
      <c r="P76" s="6" t="str">
        <f t="shared" si="6"/>
        <v>748</v>
      </c>
      <c r="Q76" s="6">
        <v>66</v>
      </c>
      <c r="R76" s="6" t="s">
        <v>490</v>
      </c>
      <c r="S76" s="43">
        <f t="shared" si="4"/>
        <v>7.0596240000000005E-2</v>
      </c>
      <c r="T76" s="6"/>
    </row>
    <row r="77" spans="1:20" ht="20.100000000000001" customHeight="1" x14ac:dyDescent="0.15">
      <c r="A77" s="6">
        <v>75</v>
      </c>
      <c r="B77" s="39" t="s">
        <v>491</v>
      </c>
      <c r="C77" s="6" t="s">
        <v>492</v>
      </c>
      <c r="D77" s="39" t="s">
        <v>493</v>
      </c>
      <c r="E77" s="6"/>
      <c r="F77" s="6"/>
      <c r="G77" s="6"/>
      <c r="H77" s="6"/>
      <c r="I77" s="6"/>
      <c r="J77" s="6"/>
      <c r="K77" s="39">
        <v>1</v>
      </c>
      <c r="L77" s="41">
        <v>82.53</v>
      </c>
      <c r="M77" s="41">
        <v>82.53</v>
      </c>
      <c r="N77" s="6"/>
      <c r="O77" s="39">
        <v>2005</v>
      </c>
      <c r="P77" s="6" t="str">
        <f t="shared" si="6"/>
        <v>780</v>
      </c>
      <c r="Q77" s="6">
        <v>66</v>
      </c>
      <c r="R77" s="6" t="s">
        <v>494</v>
      </c>
      <c r="S77" s="43">
        <f t="shared" si="4"/>
        <v>0.1032174</v>
      </c>
      <c r="T77" s="6"/>
    </row>
    <row r="78" spans="1:20" ht="20.100000000000001" customHeight="1" x14ac:dyDescent="0.15">
      <c r="A78" s="6">
        <v>76</v>
      </c>
      <c r="B78" s="39" t="s">
        <v>495</v>
      </c>
      <c r="C78" s="6" t="s">
        <v>496</v>
      </c>
      <c r="D78" s="39" t="s">
        <v>497</v>
      </c>
      <c r="E78" s="6"/>
      <c r="F78" s="6"/>
      <c r="G78" s="6"/>
      <c r="H78" s="6"/>
      <c r="I78" s="6"/>
      <c r="J78" s="6"/>
      <c r="K78" s="39">
        <v>1</v>
      </c>
      <c r="L78" s="41">
        <v>50.4</v>
      </c>
      <c r="M78" s="41">
        <v>50.4</v>
      </c>
      <c r="N78" s="6"/>
      <c r="O78" s="39">
        <v>2005</v>
      </c>
      <c r="P78" s="6" t="str">
        <f t="shared" si="6"/>
        <v>490</v>
      </c>
      <c r="Q78" s="6">
        <v>66</v>
      </c>
      <c r="R78" s="6" t="s">
        <v>498</v>
      </c>
      <c r="S78" s="43">
        <f t="shared" si="4"/>
        <v>6.4841700000000002E-2</v>
      </c>
      <c r="T78" s="6"/>
    </row>
    <row r="79" spans="1:20" ht="20.100000000000001" customHeight="1" x14ac:dyDescent="0.15">
      <c r="A79" s="6">
        <v>77</v>
      </c>
      <c r="B79" s="39" t="s">
        <v>499</v>
      </c>
      <c r="C79" s="6" t="s">
        <v>500</v>
      </c>
      <c r="D79" s="39" t="s">
        <v>443</v>
      </c>
      <c r="E79" s="6"/>
      <c r="F79" s="6"/>
      <c r="G79" s="6"/>
      <c r="H79" s="6"/>
      <c r="I79" s="6"/>
      <c r="J79" s="6"/>
      <c r="K79" s="39">
        <v>1</v>
      </c>
      <c r="L79" s="41">
        <v>153.13</v>
      </c>
      <c r="M79" s="41">
        <v>153.13</v>
      </c>
      <c r="N79" s="6"/>
      <c r="O79" s="39">
        <v>2005</v>
      </c>
      <c r="P79" s="6" t="str">
        <f t="shared" si="6"/>
        <v>1430</v>
      </c>
      <c r="Q79" s="6">
        <v>66</v>
      </c>
      <c r="R79" s="6" t="s">
        <v>501</v>
      </c>
      <c r="S79" s="43">
        <f t="shared" si="4"/>
        <v>0.18923190000000001</v>
      </c>
      <c r="T79" s="6"/>
    </row>
    <row r="80" spans="1:20" ht="20.100000000000001" customHeight="1" x14ac:dyDescent="0.15">
      <c r="A80" s="6">
        <v>78</v>
      </c>
      <c r="B80" s="39" t="s">
        <v>502</v>
      </c>
      <c r="C80" s="6" t="s">
        <v>503</v>
      </c>
      <c r="D80" s="39" t="s">
        <v>504</v>
      </c>
      <c r="E80" s="6"/>
      <c r="F80" s="6"/>
      <c r="G80" s="6"/>
      <c r="H80" s="6"/>
      <c r="I80" s="6"/>
      <c r="J80" s="6"/>
      <c r="K80" s="39">
        <v>1</v>
      </c>
      <c r="L80" s="41">
        <v>443.08</v>
      </c>
      <c r="M80" s="41">
        <v>443.08</v>
      </c>
      <c r="N80" s="6"/>
      <c r="O80" s="39">
        <v>6280</v>
      </c>
      <c r="P80" s="6" t="str">
        <f t="shared" si="6"/>
        <v>1340</v>
      </c>
      <c r="Q80" s="6">
        <v>66</v>
      </c>
      <c r="R80" s="6" t="s">
        <v>505</v>
      </c>
      <c r="S80" s="43">
        <f t="shared" si="4"/>
        <v>0.55540319999999999</v>
      </c>
      <c r="T80" s="6"/>
    </row>
    <row r="81" spans="1:20" ht="20.100000000000001" customHeight="1" x14ac:dyDescent="0.15">
      <c r="A81" s="6">
        <v>79</v>
      </c>
      <c r="B81" s="39" t="s">
        <v>506</v>
      </c>
      <c r="C81" s="6" t="s">
        <v>507</v>
      </c>
      <c r="D81" s="39" t="s">
        <v>401</v>
      </c>
      <c r="E81" s="6"/>
      <c r="F81" s="6"/>
      <c r="G81" s="6"/>
      <c r="H81" s="6"/>
      <c r="I81" s="6"/>
      <c r="J81" s="6"/>
      <c r="K81" s="39">
        <v>9</v>
      </c>
      <c r="L81" s="41">
        <v>493.47</v>
      </c>
      <c r="M81" s="41">
        <v>4441.2</v>
      </c>
      <c r="N81" s="6"/>
      <c r="O81" s="39">
        <v>6280</v>
      </c>
      <c r="P81" s="6" t="str">
        <f t="shared" si="6"/>
        <v>1490</v>
      </c>
      <c r="Q81" s="6">
        <v>66</v>
      </c>
      <c r="R81" s="6" t="s">
        <v>508</v>
      </c>
      <c r="S81" s="43">
        <f t="shared" si="4"/>
        <v>5.5581768</v>
      </c>
      <c r="T81" s="6"/>
    </row>
    <row r="82" spans="1:20" ht="20.100000000000001" customHeight="1" x14ac:dyDescent="0.15">
      <c r="A82" s="6">
        <v>80</v>
      </c>
      <c r="B82" s="39" t="s">
        <v>509</v>
      </c>
      <c r="C82" s="6" t="s">
        <v>510</v>
      </c>
      <c r="D82" s="39" t="s">
        <v>511</v>
      </c>
      <c r="E82" s="6"/>
      <c r="F82" s="6"/>
      <c r="G82" s="6"/>
      <c r="H82" s="6"/>
      <c r="I82" s="6"/>
      <c r="J82" s="6"/>
      <c r="K82" s="39">
        <v>1</v>
      </c>
      <c r="L82" s="41">
        <v>666.18</v>
      </c>
      <c r="M82" s="41">
        <v>666.18</v>
      </c>
      <c r="N82" s="6"/>
      <c r="O82" s="39">
        <v>6280</v>
      </c>
      <c r="P82" s="6" t="str">
        <f t="shared" si="6"/>
        <v>2010</v>
      </c>
      <c r="Q82" s="6">
        <v>66</v>
      </c>
      <c r="R82" s="6" t="s">
        <v>512</v>
      </c>
      <c r="S82" s="43">
        <f t="shared" si="4"/>
        <v>0.83310479999999998</v>
      </c>
      <c r="T82" s="6"/>
    </row>
    <row r="83" spans="1:20" ht="20.100000000000001" customHeight="1" x14ac:dyDescent="0.15">
      <c r="A83" s="6">
        <v>81</v>
      </c>
      <c r="B83" s="39" t="s">
        <v>513</v>
      </c>
      <c r="C83" s="6" t="s">
        <v>514</v>
      </c>
      <c r="D83" s="39" t="s">
        <v>515</v>
      </c>
      <c r="E83" s="6"/>
      <c r="F83" s="6"/>
      <c r="G83" s="6"/>
      <c r="H83" s="6"/>
      <c r="I83" s="6"/>
      <c r="J83" s="6"/>
      <c r="K83" s="39">
        <v>1</v>
      </c>
      <c r="L83" s="41">
        <v>316.87</v>
      </c>
      <c r="M83" s="41">
        <v>316.87</v>
      </c>
      <c r="N83" s="6"/>
      <c r="O83" s="39">
        <v>6280</v>
      </c>
      <c r="P83" s="6" t="str">
        <f t="shared" si="6"/>
        <v>970</v>
      </c>
      <c r="Q83" s="6">
        <v>66</v>
      </c>
      <c r="R83" s="6" t="s">
        <v>516</v>
      </c>
      <c r="S83" s="43">
        <f t="shared" si="4"/>
        <v>0.4020456</v>
      </c>
      <c r="T83" s="6"/>
    </row>
    <row r="84" spans="1:20" ht="20.100000000000001" customHeight="1" x14ac:dyDescent="0.15">
      <c r="A84" s="6">
        <v>82</v>
      </c>
      <c r="B84" s="39" t="s">
        <v>517</v>
      </c>
      <c r="C84" s="6" t="s">
        <v>518</v>
      </c>
      <c r="D84" s="39" t="s">
        <v>515</v>
      </c>
      <c r="E84" s="6"/>
      <c r="F84" s="6"/>
      <c r="G84" s="6"/>
      <c r="H84" s="6"/>
      <c r="I84" s="6"/>
      <c r="J84" s="6"/>
      <c r="K84" s="39">
        <v>1</v>
      </c>
      <c r="L84" s="41">
        <v>316.87</v>
      </c>
      <c r="M84" s="41">
        <v>316.87</v>
      </c>
      <c r="N84" s="6"/>
      <c r="O84" s="39">
        <v>6280</v>
      </c>
      <c r="P84" s="6" t="str">
        <f t="shared" si="6"/>
        <v>970</v>
      </c>
      <c r="Q84" s="6">
        <v>66</v>
      </c>
      <c r="R84" s="6" t="s">
        <v>516</v>
      </c>
      <c r="S84" s="43">
        <f t="shared" si="4"/>
        <v>0.4020456</v>
      </c>
      <c r="T84" s="6"/>
    </row>
    <row r="85" spans="1:20" ht="20.100000000000001" customHeight="1" x14ac:dyDescent="0.15">
      <c r="A85" s="6">
        <v>83</v>
      </c>
      <c r="B85" s="39" t="s">
        <v>519</v>
      </c>
      <c r="C85" s="6" t="s">
        <v>520</v>
      </c>
      <c r="D85" s="39" t="s">
        <v>521</v>
      </c>
      <c r="E85" s="6"/>
      <c r="F85" s="6"/>
      <c r="G85" s="6"/>
      <c r="H85" s="6"/>
      <c r="I85" s="6"/>
      <c r="J85" s="6"/>
      <c r="K85" s="39">
        <v>1</v>
      </c>
      <c r="L85" s="41">
        <v>499.15</v>
      </c>
      <c r="M85" s="41">
        <v>499.15</v>
      </c>
      <c r="N85" s="6"/>
      <c r="O85" s="39">
        <v>6025</v>
      </c>
      <c r="P85" s="6" t="str">
        <f t="shared" si="6"/>
        <v>1573</v>
      </c>
      <c r="Q85" s="6">
        <v>66</v>
      </c>
      <c r="R85" s="6" t="s">
        <v>522</v>
      </c>
      <c r="S85" s="43">
        <f t="shared" si="4"/>
        <v>0.62550344999999996</v>
      </c>
      <c r="T85" s="6"/>
    </row>
    <row r="86" spans="1:20" ht="20.100000000000001" customHeight="1" x14ac:dyDescent="0.15">
      <c r="A86" s="6">
        <v>84</v>
      </c>
      <c r="B86" s="39" t="s">
        <v>523</v>
      </c>
      <c r="C86" s="6" t="s">
        <v>524</v>
      </c>
      <c r="D86" s="39" t="s">
        <v>401</v>
      </c>
      <c r="E86" s="6"/>
      <c r="F86" s="6"/>
      <c r="G86" s="6"/>
      <c r="H86" s="6"/>
      <c r="I86" s="6"/>
      <c r="J86" s="6"/>
      <c r="K86" s="39">
        <v>3</v>
      </c>
      <c r="L86" s="41">
        <v>475.03</v>
      </c>
      <c r="M86" s="41">
        <v>1425.08</v>
      </c>
      <c r="N86" s="6"/>
      <c r="O86" s="39">
        <v>6025</v>
      </c>
      <c r="P86" s="6" t="str">
        <f t="shared" si="6"/>
        <v>1490</v>
      </c>
      <c r="Q86" s="6">
        <v>66</v>
      </c>
      <c r="R86" s="6" t="s">
        <v>525</v>
      </c>
      <c r="S86" s="43">
        <f t="shared" si="4"/>
        <v>1.7774955000000001</v>
      </c>
      <c r="T86" s="6"/>
    </row>
    <row r="87" spans="1:20" ht="20.100000000000001" customHeight="1" x14ac:dyDescent="0.15">
      <c r="A87" s="6">
        <v>85</v>
      </c>
      <c r="B87" s="39" t="s">
        <v>526</v>
      </c>
      <c r="C87" s="6" t="s">
        <v>527</v>
      </c>
      <c r="D87" s="39" t="s">
        <v>528</v>
      </c>
      <c r="E87" s="6"/>
      <c r="F87" s="6"/>
      <c r="G87" s="6"/>
      <c r="H87" s="6"/>
      <c r="I87" s="6"/>
      <c r="J87" s="6"/>
      <c r="K87" s="39">
        <v>20</v>
      </c>
      <c r="L87" s="41">
        <v>2.54</v>
      </c>
      <c r="M87" s="41">
        <v>50.75</v>
      </c>
      <c r="N87" s="6"/>
      <c r="O87" s="39">
        <v>1390</v>
      </c>
      <c r="P87" s="6">
        <v>33.5</v>
      </c>
      <c r="Q87" s="6">
        <v>33.5</v>
      </c>
      <c r="R87" s="6" t="s">
        <v>529</v>
      </c>
      <c r="S87" s="43">
        <f t="shared" si="4"/>
        <v>3.1198549999999999E-2</v>
      </c>
      <c r="T87" s="6"/>
    </row>
    <row r="88" spans="1:20" ht="20.100000000000001" customHeight="1" x14ac:dyDescent="0.15">
      <c r="A88" s="6">
        <v>86</v>
      </c>
      <c r="B88" s="39" t="s">
        <v>530</v>
      </c>
      <c r="C88" s="6" t="s">
        <v>531</v>
      </c>
      <c r="D88" s="39" t="s">
        <v>528</v>
      </c>
      <c r="E88" s="6"/>
      <c r="F88" s="6"/>
      <c r="G88" s="6"/>
      <c r="H88" s="6"/>
      <c r="I88" s="6"/>
      <c r="J88" s="6"/>
      <c r="K88" s="39">
        <v>20</v>
      </c>
      <c r="L88" s="41">
        <v>2.65</v>
      </c>
      <c r="M88" s="41">
        <v>52.93</v>
      </c>
      <c r="N88" s="6"/>
      <c r="O88" s="39">
        <v>1450</v>
      </c>
      <c r="P88" s="6">
        <v>33.5</v>
      </c>
      <c r="Q88" s="6">
        <v>33.5</v>
      </c>
      <c r="R88" s="6" t="s">
        <v>532</v>
      </c>
      <c r="S88" s="43">
        <f t="shared" si="4"/>
        <v>3.2545249999999998E-2</v>
      </c>
      <c r="T88" s="6"/>
    </row>
    <row r="89" spans="1:20" ht="20.100000000000001" customHeight="1" x14ac:dyDescent="0.15">
      <c r="A89" s="6">
        <v>87</v>
      </c>
      <c r="B89" s="39" t="s">
        <v>533</v>
      </c>
      <c r="C89" s="6" t="s">
        <v>534</v>
      </c>
      <c r="D89" s="39" t="s">
        <v>528</v>
      </c>
      <c r="E89" s="6"/>
      <c r="F89" s="6"/>
      <c r="G89" s="6"/>
      <c r="H89" s="6"/>
      <c r="I89" s="6"/>
      <c r="J89" s="6"/>
      <c r="K89" s="39">
        <v>16</v>
      </c>
      <c r="L89" s="41">
        <v>2.64</v>
      </c>
      <c r="M89" s="41">
        <v>42.27</v>
      </c>
      <c r="N89" s="6"/>
      <c r="O89" s="39">
        <v>1448</v>
      </c>
      <c r="P89" s="6">
        <v>33.5</v>
      </c>
      <c r="Q89" s="6">
        <v>33.5</v>
      </c>
      <c r="R89" s="6" t="s">
        <v>535</v>
      </c>
      <c r="S89" s="43">
        <f t="shared" si="4"/>
        <v>2.6000288E-2</v>
      </c>
      <c r="T89" s="6"/>
    </row>
    <row r="90" spans="1:20" ht="20.100000000000001" customHeight="1" x14ac:dyDescent="0.15">
      <c r="A90" s="6">
        <v>88</v>
      </c>
      <c r="B90" s="39" t="s">
        <v>536</v>
      </c>
      <c r="C90" s="6" t="s">
        <v>537</v>
      </c>
      <c r="D90" s="39" t="s">
        <v>528</v>
      </c>
      <c r="E90" s="6"/>
      <c r="F90" s="6"/>
      <c r="G90" s="6"/>
      <c r="H90" s="6"/>
      <c r="I90" s="6"/>
      <c r="J90" s="6"/>
      <c r="K90" s="39">
        <v>16</v>
      </c>
      <c r="L90" s="41">
        <v>2.52</v>
      </c>
      <c r="M90" s="41">
        <v>40.25</v>
      </c>
      <c r="N90" s="6"/>
      <c r="O90" s="39">
        <v>1378</v>
      </c>
      <c r="P90" s="6">
        <v>33.5</v>
      </c>
      <c r="Q90" s="6">
        <v>33.5</v>
      </c>
      <c r="R90" s="6" t="s">
        <v>538</v>
      </c>
      <c r="S90" s="43">
        <f t="shared" si="4"/>
        <v>2.4743368000000002E-2</v>
      </c>
      <c r="T90" s="6"/>
    </row>
    <row r="91" spans="1:20" ht="20.100000000000001" customHeight="1" x14ac:dyDescent="0.15">
      <c r="A91" s="6">
        <v>89</v>
      </c>
      <c r="B91" s="39" t="s">
        <v>539</v>
      </c>
      <c r="C91" s="6" t="s">
        <v>540</v>
      </c>
      <c r="D91" s="39" t="s">
        <v>528</v>
      </c>
      <c r="E91" s="6"/>
      <c r="F91" s="6"/>
      <c r="G91" s="6"/>
      <c r="H91" s="6"/>
      <c r="I91" s="6"/>
      <c r="J91" s="6"/>
      <c r="K91" s="39">
        <v>20</v>
      </c>
      <c r="L91" s="41">
        <v>2.15</v>
      </c>
      <c r="M91" s="41">
        <v>43.07</v>
      </c>
      <c r="N91" s="6"/>
      <c r="O91" s="39">
        <v>1180</v>
      </c>
      <c r="P91" s="6">
        <v>33.5</v>
      </c>
      <c r="Q91" s="6">
        <v>33.5</v>
      </c>
      <c r="R91" s="6" t="s">
        <v>541</v>
      </c>
      <c r="S91" s="43">
        <f t="shared" si="4"/>
        <v>2.6485100000000001E-2</v>
      </c>
      <c r="T91" s="6"/>
    </row>
    <row r="92" spans="1:20" ht="20.100000000000001" customHeight="1" x14ac:dyDescent="0.15">
      <c r="A92" s="6">
        <v>90</v>
      </c>
      <c r="B92" s="39" t="s">
        <v>542</v>
      </c>
      <c r="C92" s="6" t="s">
        <v>543</v>
      </c>
      <c r="D92" s="39" t="s">
        <v>528</v>
      </c>
      <c r="E92" s="6"/>
      <c r="F92" s="6"/>
      <c r="G92" s="6"/>
      <c r="H92" s="6"/>
      <c r="I92" s="6"/>
      <c r="J92" s="6"/>
      <c r="K92" s="39">
        <v>20</v>
      </c>
      <c r="L92" s="41">
        <v>2.19</v>
      </c>
      <c r="M92" s="41">
        <v>43.71</v>
      </c>
      <c r="N92" s="6"/>
      <c r="O92" s="39">
        <v>1197</v>
      </c>
      <c r="P92" s="6">
        <v>33.5</v>
      </c>
      <c r="Q92" s="6">
        <v>33.5</v>
      </c>
      <c r="R92" s="6" t="s">
        <v>544</v>
      </c>
      <c r="S92" s="43">
        <f t="shared" si="4"/>
        <v>2.6866665000000001E-2</v>
      </c>
      <c r="T92" s="6"/>
    </row>
    <row r="93" spans="1:20" ht="20.100000000000001" customHeight="1" x14ac:dyDescent="0.15">
      <c r="A93" s="6">
        <v>91</v>
      </c>
      <c r="B93" s="39" t="s">
        <v>545</v>
      </c>
      <c r="C93" s="6" t="s">
        <v>546</v>
      </c>
      <c r="D93" s="39" t="s">
        <v>528</v>
      </c>
      <c r="E93" s="6"/>
      <c r="F93" s="6"/>
      <c r="G93" s="6"/>
      <c r="H93" s="6"/>
      <c r="I93" s="6"/>
      <c r="J93" s="6"/>
      <c r="K93" s="39">
        <v>20</v>
      </c>
      <c r="L93" s="41">
        <v>2</v>
      </c>
      <c r="M93" s="41">
        <v>40.06</v>
      </c>
      <c r="N93" s="6"/>
      <c r="O93" s="39">
        <v>1097</v>
      </c>
      <c r="P93" s="6">
        <v>33.5</v>
      </c>
      <c r="Q93" s="6">
        <v>33.5</v>
      </c>
      <c r="R93" s="6" t="s">
        <v>547</v>
      </c>
      <c r="S93" s="43">
        <f t="shared" si="4"/>
        <v>2.4622164999999998E-2</v>
      </c>
      <c r="T93" s="6"/>
    </row>
    <row r="94" spans="1:20" ht="20.100000000000001" customHeight="1" x14ac:dyDescent="0.15">
      <c r="A94" s="6">
        <v>92</v>
      </c>
      <c r="B94" s="39" t="s">
        <v>548</v>
      </c>
      <c r="C94" s="6" t="s">
        <v>549</v>
      </c>
      <c r="D94" s="39" t="s">
        <v>528</v>
      </c>
      <c r="E94" s="6"/>
      <c r="F94" s="6"/>
      <c r="G94" s="6"/>
      <c r="H94" s="6"/>
      <c r="I94" s="6"/>
      <c r="J94" s="6"/>
      <c r="K94" s="39">
        <v>20</v>
      </c>
      <c r="L94" s="41">
        <v>2.14</v>
      </c>
      <c r="M94" s="41">
        <v>42.87</v>
      </c>
      <c r="N94" s="6"/>
      <c r="O94" s="39">
        <v>1174</v>
      </c>
      <c r="P94" s="6">
        <v>33.5</v>
      </c>
      <c r="Q94" s="6">
        <v>33.5</v>
      </c>
      <c r="R94" s="6" t="s">
        <v>550</v>
      </c>
      <c r="S94" s="43">
        <f t="shared" si="4"/>
        <v>2.6350430000000001E-2</v>
      </c>
      <c r="T94" s="6"/>
    </row>
    <row r="95" spans="1:20" ht="20.100000000000001" customHeight="1" x14ac:dyDescent="0.15">
      <c r="A95" s="6">
        <v>93</v>
      </c>
      <c r="B95" s="39" t="s">
        <v>551</v>
      </c>
      <c r="C95" s="6" t="s">
        <v>552</v>
      </c>
      <c r="D95" s="39" t="s">
        <v>553</v>
      </c>
      <c r="E95" s="6"/>
      <c r="F95" s="6"/>
      <c r="G95" s="6"/>
      <c r="H95" s="6"/>
      <c r="I95" s="6"/>
      <c r="J95" s="6"/>
      <c r="K95" s="39">
        <v>1</v>
      </c>
      <c r="L95" s="41">
        <v>1112.6600000000001</v>
      </c>
      <c r="M95" s="41">
        <v>1112.6600000000001</v>
      </c>
      <c r="N95" s="6"/>
      <c r="O95" s="39">
        <v>6882</v>
      </c>
      <c r="P95" s="6">
        <v>528</v>
      </c>
      <c r="Q95" s="6">
        <v>639</v>
      </c>
      <c r="R95" s="6" t="s">
        <v>554</v>
      </c>
      <c r="S95" s="43">
        <f t="shared" si="4"/>
        <v>2.321931744</v>
      </c>
      <c r="T95" s="6"/>
    </row>
    <row r="96" spans="1:20" ht="20.100000000000001" customHeight="1" x14ac:dyDescent="0.15">
      <c r="A96" s="6">
        <v>94</v>
      </c>
      <c r="B96" s="39" t="s">
        <v>555</v>
      </c>
      <c r="C96" s="6" t="s">
        <v>556</v>
      </c>
      <c r="D96" s="39" t="s">
        <v>553</v>
      </c>
      <c r="E96" s="6"/>
      <c r="F96" s="6"/>
      <c r="G96" s="6"/>
      <c r="H96" s="6"/>
      <c r="I96" s="6"/>
      <c r="J96" s="6"/>
      <c r="K96" s="39">
        <v>1</v>
      </c>
      <c r="L96" s="41">
        <v>1094.7</v>
      </c>
      <c r="M96" s="41">
        <v>1094.7</v>
      </c>
      <c r="N96" s="6"/>
      <c r="O96" s="39">
        <v>6882</v>
      </c>
      <c r="P96" s="6">
        <v>528</v>
      </c>
      <c r="Q96" s="6">
        <v>618</v>
      </c>
      <c r="R96" s="6" t="s">
        <v>557</v>
      </c>
      <c r="S96" s="43">
        <f t="shared" si="4"/>
        <v>2.2456241280000002</v>
      </c>
      <c r="T96" s="6"/>
    </row>
    <row r="97" spans="1:20" ht="20.100000000000001" customHeight="1" x14ac:dyDescent="0.15">
      <c r="A97" s="6">
        <v>95</v>
      </c>
      <c r="B97" s="39" t="s">
        <v>558</v>
      </c>
      <c r="C97" s="6" t="s">
        <v>559</v>
      </c>
      <c r="D97" s="39" t="s">
        <v>553</v>
      </c>
      <c r="E97" s="6"/>
      <c r="F97" s="6"/>
      <c r="G97" s="6"/>
      <c r="H97" s="6"/>
      <c r="I97" s="6"/>
      <c r="J97" s="6"/>
      <c r="K97" s="39">
        <v>1</v>
      </c>
      <c r="L97" s="41">
        <v>1091.79</v>
      </c>
      <c r="M97" s="41">
        <v>1091.79</v>
      </c>
      <c r="N97" s="6"/>
      <c r="O97" s="39">
        <v>6882</v>
      </c>
      <c r="P97" s="6">
        <v>528</v>
      </c>
      <c r="Q97" s="6">
        <v>618</v>
      </c>
      <c r="R97" s="6" t="s">
        <v>557</v>
      </c>
      <c r="S97" s="43">
        <f t="shared" si="4"/>
        <v>2.2456241280000002</v>
      </c>
      <c r="T97" s="6"/>
    </row>
    <row r="98" spans="1:20" ht="20.100000000000001" customHeight="1" x14ac:dyDescent="0.15">
      <c r="A98" s="6">
        <v>96</v>
      </c>
      <c r="B98" s="39" t="s">
        <v>560</v>
      </c>
      <c r="C98" s="6" t="s">
        <v>561</v>
      </c>
      <c r="D98" s="39" t="s">
        <v>553</v>
      </c>
      <c r="E98" s="6"/>
      <c r="F98" s="6"/>
      <c r="G98" s="6"/>
      <c r="H98" s="6"/>
      <c r="I98" s="6"/>
      <c r="J98" s="6"/>
      <c r="K98" s="39">
        <v>1</v>
      </c>
      <c r="L98" s="41">
        <v>1105.8900000000001</v>
      </c>
      <c r="M98" s="41">
        <v>1105.8900000000001</v>
      </c>
      <c r="N98" s="6"/>
      <c r="O98" s="39">
        <v>6882</v>
      </c>
      <c r="P98" s="6">
        <v>528</v>
      </c>
      <c r="Q98" s="6">
        <v>618</v>
      </c>
      <c r="R98" s="6" t="s">
        <v>557</v>
      </c>
      <c r="S98" s="43">
        <f t="shared" si="4"/>
        <v>2.2456241280000002</v>
      </c>
      <c r="T98" s="6"/>
    </row>
    <row r="99" spans="1:20" ht="20.100000000000001" customHeight="1" x14ac:dyDescent="0.15">
      <c r="A99" s="6">
        <v>97</v>
      </c>
      <c r="B99" s="39" t="s">
        <v>562</v>
      </c>
      <c r="C99" s="6" t="s">
        <v>563</v>
      </c>
      <c r="D99" s="39" t="s">
        <v>553</v>
      </c>
      <c r="E99" s="6"/>
      <c r="F99" s="6"/>
      <c r="G99" s="6"/>
      <c r="H99" s="6"/>
      <c r="I99" s="6"/>
      <c r="J99" s="6"/>
      <c r="K99" s="39">
        <v>1</v>
      </c>
      <c r="L99" s="41">
        <v>1087.6300000000001</v>
      </c>
      <c r="M99" s="41">
        <v>1087.6300000000001</v>
      </c>
      <c r="N99" s="6"/>
      <c r="O99" s="39">
        <v>6882</v>
      </c>
      <c r="P99" s="6">
        <v>414</v>
      </c>
      <c r="Q99" s="6">
        <v>618</v>
      </c>
      <c r="R99" s="6" t="s">
        <v>564</v>
      </c>
      <c r="S99" s="43">
        <f t="shared" si="4"/>
        <v>1.7607734639999999</v>
      </c>
      <c r="T99" s="6"/>
    </row>
    <row r="100" spans="1:20" ht="20.100000000000001" customHeight="1" x14ac:dyDescent="0.15">
      <c r="A100" s="6">
        <v>98</v>
      </c>
      <c r="B100" s="39" t="s">
        <v>565</v>
      </c>
      <c r="C100" s="6" t="s">
        <v>566</v>
      </c>
      <c r="D100" s="39" t="s">
        <v>553</v>
      </c>
      <c r="E100" s="6"/>
      <c r="F100" s="6"/>
      <c r="G100" s="6"/>
      <c r="H100" s="6"/>
      <c r="I100" s="6"/>
      <c r="J100" s="6"/>
      <c r="K100" s="39">
        <v>1</v>
      </c>
      <c r="L100" s="41">
        <v>1087.6300000000001</v>
      </c>
      <c r="M100" s="41">
        <v>1087.6300000000001</v>
      </c>
      <c r="N100" s="6"/>
      <c r="O100" s="39">
        <v>6882</v>
      </c>
      <c r="P100" s="6">
        <v>414</v>
      </c>
      <c r="Q100" s="6">
        <v>618</v>
      </c>
      <c r="R100" s="6" t="s">
        <v>564</v>
      </c>
      <c r="S100" s="43">
        <f t="shared" ref="S100:S163" si="7">O100*P100*Q100/1000000000*K100</f>
        <v>1.7607734639999999</v>
      </c>
      <c r="T100" s="6"/>
    </row>
    <row r="101" spans="1:20" ht="20.100000000000001" customHeight="1" x14ac:dyDescent="0.15">
      <c r="A101" s="6">
        <v>99</v>
      </c>
      <c r="B101" s="39" t="s">
        <v>567</v>
      </c>
      <c r="C101" s="6" t="s">
        <v>568</v>
      </c>
      <c r="D101" s="39" t="s">
        <v>553</v>
      </c>
      <c r="E101" s="6"/>
      <c r="F101" s="6"/>
      <c r="G101" s="6"/>
      <c r="H101" s="6"/>
      <c r="I101" s="6"/>
      <c r="J101" s="6"/>
      <c r="K101" s="39">
        <v>1</v>
      </c>
      <c r="L101" s="41">
        <v>1090.69</v>
      </c>
      <c r="M101" s="41">
        <v>1090.69</v>
      </c>
      <c r="N101" s="6"/>
      <c r="O101" s="39">
        <v>6882</v>
      </c>
      <c r="P101" s="6">
        <v>528</v>
      </c>
      <c r="Q101" s="6">
        <v>618</v>
      </c>
      <c r="R101" s="6" t="s">
        <v>557</v>
      </c>
      <c r="S101" s="43">
        <f t="shared" si="7"/>
        <v>2.2456241280000002</v>
      </c>
      <c r="T101" s="6"/>
    </row>
    <row r="102" spans="1:20" ht="20.100000000000001" customHeight="1" x14ac:dyDescent="0.15">
      <c r="A102" s="6">
        <v>100</v>
      </c>
      <c r="B102" s="39" t="s">
        <v>569</v>
      </c>
      <c r="C102" s="6" t="s">
        <v>570</v>
      </c>
      <c r="D102" s="39" t="s">
        <v>553</v>
      </c>
      <c r="E102" s="6"/>
      <c r="F102" s="6"/>
      <c r="G102" s="6"/>
      <c r="H102" s="6"/>
      <c r="I102" s="6"/>
      <c r="J102" s="6"/>
      <c r="K102" s="39">
        <v>1</v>
      </c>
      <c r="L102" s="41">
        <v>1090.69</v>
      </c>
      <c r="M102" s="41">
        <v>1090.69</v>
      </c>
      <c r="N102" s="6"/>
      <c r="O102" s="39">
        <v>6882</v>
      </c>
      <c r="P102" s="6">
        <v>528</v>
      </c>
      <c r="Q102" s="6">
        <v>618</v>
      </c>
      <c r="R102" s="6" t="s">
        <v>557</v>
      </c>
      <c r="S102" s="43">
        <f t="shared" si="7"/>
        <v>2.2456241280000002</v>
      </c>
      <c r="T102" s="6"/>
    </row>
    <row r="103" spans="1:20" ht="20.100000000000001" customHeight="1" x14ac:dyDescent="0.15">
      <c r="A103" s="6">
        <v>101</v>
      </c>
      <c r="B103" s="39" t="s">
        <v>571</v>
      </c>
      <c r="C103" s="6" t="s">
        <v>572</v>
      </c>
      <c r="D103" s="39" t="s">
        <v>573</v>
      </c>
      <c r="E103" s="6"/>
      <c r="F103" s="6"/>
      <c r="G103" s="6"/>
      <c r="H103" s="6"/>
      <c r="I103" s="6"/>
      <c r="J103" s="6"/>
      <c r="K103" s="39">
        <v>1</v>
      </c>
      <c r="L103" s="41">
        <v>525.77</v>
      </c>
      <c r="M103" s="41">
        <v>525.77</v>
      </c>
      <c r="N103" s="6"/>
      <c r="O103" s="39">
        <v>6760</v>
      </c>
      <c r="P103" s="6">
        <v>305</v>
      </c>
      <c r="Q103" s="6">
        <v>450</v>
      </c>
      <c r="R103" s="6" t="s">
        <v>574</v>
      </c>
      <c r="S103" s="43">
        <f t="shared" si="7"/>
        <v>0.92781000000000002</v>
      </c>
      <c r="T103" s="6"/>
    </row>
    <row r="104" spans="1:20" ht="20.100000000000001" customHeight="1" x14ac:dyDescent="0.15">
      <c r="A104" s="6">
        <v>102</v>
      </c>
      <c r="B104" s="39" t="s">
        <v>575</v>
      </c>
      <c r="C104" s="6" t="s">
        <v>576</v>
      </c>
      <c r="D104" s="39" t="s">
        <v>573</v>
      </c>
      <c r="E104" s="6"/>
      <c r="F104" s="6"/>
      <c r="G104" s="6"/>
      <c r="H104" s="6"/>
      <c r="I104" s="6"/>
      <c r="J104" s="6"/>
      <c r="K104" s="39">
        <v>1</v>
      </c>
      <c r="L104" s="41">
        <v>524.66999999999996</v>
      </c>
      <c r="M104" s="41">
        <v>524.66999999999996</v>
      </c>
      <c r="N104" s="6"/>
      <c r="O104" s="39">
        <v>6760</v>
      </c>
      <c r="P104" s="6">
        <v>305</v>
      </c>
      <c r="Q104" s="6">
        <v>450</v>
      </c>
      <c r="R104" s="6" t="s">
        <v>574</v>
      </c>
      <c r="S104" s="43">
        <f t="shared" si="7"/>
        <v>0.92781000000000002</v>
      </c>
      <c r="T104" s="6"/>
    </row>
    <row r="105" spans="1:20" ht="20.100000000000001" customHeight="1" x14ac:dyDescent="0.15">
      <c r="A105" s="6">
        <v>103</v>
      </c>
      <c r="B105" s="39" t="s">
        <v>577</v>
      </c>
      <c r="C105" s="6" t="s">
        <v>578</v>
      </c>
      <c r="D105" s="39" t="s">
        <v>351</v>
      </c>
      <c r="E105" s="6"/>
      <c r="F105" s="6"/>
      <c r="G105" s="6"/>
      <c r="H105" s="6"/>
      <c r="I105" s="6"/>
      <c r="J105" s="6"/>
      <c r="K105" s="39">
        <v>1</v>
      </c>
      <c r="L105" s="41">
        <v>719.84</v>
      </c>
      <c r="M105" s="41">
        <v>719.84</v>
      </c>
      <c r="N105" s="6"/>
      <c r="O105" s="39">
        <v>6728</v>
      </c>
      <c r="P105" s="6">
        <v>300</v>
      </c>
      <c r="Q105" s="6">
        <v>390</v>
      </c>
      <c r="R105" s="6" t="s">
        <v>579</v>
      </c>
      <c r="S105" s="43">
        <f t="shared" si="7"/>
        <v>0.78717599999999999</v>
      </c>
      <c r="T105" s="6"/>
    </row>
    <row r="106" spans="1:20" ht="20.100000000000001" customHeight="1" x14ac:dyDescent="0.15">
      <c r="A106" s="6">
        <v>104</v>
      </c>
      <c r="B106" s="39" t="s">
        <v>580</v>
      </c>
      <c r="C106" s="6" t="s">
        <v>581</v>
      </c>
      <c r="D106" s="39" t="s">
        <v>351</v>
      </c>
      <c r="E106" s="6"/>
      <c r="F106" s="6"/>
      <c r="G106" s="6"/>
      <c r="H106" s="6"/>
      <c r="I106" s="6"/>
      <c r="J106" s="6"/>
      <c r="K106" s="39">
        <v>1</v>
      </c>
      <c r="L106" s="41">
        <v>704.86</v>
      </c>
      <c r="M106" s="41">
        <v>704.86</v>
      </c>
      <c r="N106" s="6"/>
      <c r="O106" s="39">
        <v>6728</v>
      </c>
      <c r="P106" s="6">
        <v>300</v>
      </c>
      <c r="Q106" s="6">
        <v>390</v>
      </c>
      <c r="R106" s="6" t="s">
        <v>579</v>
      </c>
      <c r="S106" s="43">
        <f t="shared" si="7"/>
        <v>0.78717599999999999</v>
      </c>
      <c r="T106" s="6"/>
    </row>
    <row r="107" spans="1:20" ht="20.100000000000001" customHeight="1" x14ac:dyDescent="0.15">
      <c r="A107" s="6">
        <v>105</v>
      </c>
      <c r="B107" s="39" t="s">
        <v>582</v>
      </c>
      <c r="C107" s="6" t="s">
        <v>583</v>
      </c>
      <c r="D107" s="39" t="s">
        <v>573</v>
      </c>
      <c r="E107" s="6"/>
      <c r="F107" s="6"/>
      <c r="G107" s="6"/>
      <c r="H107" s="6"/>
      <c r="I107" s="6"/>
      <c r="J107" s="6"/>
      <c r="K107" s="39">
        <v>1</v>
      </c>
      <c r="L107" s="41">
        <v>507.51</v>
      </c>
      <c r="M107" s="41">
        <v>507.51</v>
      </c>
      <c r="N107" s="6"/>
      <c r="O107" s="39">
        <v>6760</v>
      </c>
      <c r="P107" s="6">
        <v>200</v>
      </c>
      <c r="Q107" s="6">
        <v>450</v>
      </c>
      <c r="R107" s="6" t="s">
        <v>584</v>
      </c>
      <c r="S107" s="43">
        <f t="shared" si="7"/>
        <v>0.60840000000000005</v>
      </c>
      <c r="T107" s="6"/>
    </row>
    <row r="108" spans="1:20" ht="20.100000000000001" customHeight="1" x14ac:dyDescent="0.15">
      <c r="A108" s="6">
        <v>106</v>
      </c>
      <c r="B108" s="39" t="s">
        <v>585</v>
      </c>
      <c r="C108" s="6" t="s">
        <v>586</v>
      </c>
      <c r="D108" s="39" t="s">
        <v>587</v>
      </c>
      <c r="E108" s="6"/>
      <c r="F108" s="6"/>
      <c r="G108" s="6"/>
      <c r="H108" s="6"/>
      <c r="I108" s="6"/>
      <c r="J108" s="6"/>
      <c r="K108" s="39">
        <v>6</v>
      </c>
      <c r="L108" s="41">
        <v>279.87</v>
      </c>
      <c r="M108" s="41">
        <v>1679.21</v>
      </c>
      <c r="N108" s="6"/>
      <c r="O108" s="39">
        <v>5760</v>
      </c>
      <c r="P108" s="6">
        <v>407</v>
      </c>
      <c r="Q108" s="6">
        <v>694</v>
      </c>
      <c r="R108" s="6" t="s">
        <v>588</v>
      </c>
      <c r="S108" s="43">
        <f t="shared" si="7"/>
        <v>9.7617484800000014</v>
      </c>
      <c r="T108" s="6"/>
    </row>
    <row r="109" spans="1:20" ht="20.100000000000001" customHeight="1" x14ac:dyDescent="0.15">
      <c r="A109" s="6">
        <v>107</v>
      </c>
      <c r="B109" s="39" t="s">
        <v>589</v>
      </c>
      <c r="C109" s="6" t="s">
        <v>590</v>
      </c>
      <c r="D109" s="39" t="s">
        <v>587</v>
      </c>
      <c r="E109" s="6"/>
      <c r="F109" s="6"/>
      <c r="G109" s="6"/>
      <c r="H109" s="6"/>
      <c r="I109" s="6"/>
      <c r="J109" s="6"/>
      <c r="K109" s="39">
        <v>6</v>
      </c>
      <c r="L109" s="41">
        <v>348.38</v>
      </c>
      <c r="M109" s="41">
        <v>2090.27</v>
      </c>
      <c r="N109" s="6"/>
      <c r="O109" s="39">
        <v>7210</v>
      </c>
      <c r="P109" s="6">
        <v>407</v>
      </c>
      <c r="Q109" s="6">
        <v>694</v>
      </c>
      <c r="R109" s="6" t="s">
        <v>591</v>
      </c>
      <c r="S109" s="43">
        <f t="shared" si="7"/>
        <v>12.219133079999999</v>
      </c>
      <c r="T109" s="6"/>
    </row>
    <row r="110" spans="1:20" ht="20.100000000000001" customHeight="1" x14ac:dyDescent="0.15">
      <c r="A110" s="6">
        <v>108</v>
      </c>
      <c r="B110" s="39" t="s">
        <v>592</v>
      </c>
      <c r="C110" s="6" t="s">
        <v>593</v>
      </c>
      <c r="D110" s="39" t="s">
        <v>587</v>
      </c>
      <c r="E110" s="6"/>
      <c r="F110" s="6"/>
      <c r="G110" s="6"/>
      <c r="H110" s="6"/>
      <c r="I110" s="6"/>
      <c r="J110" s="6"/>
      <c r="K110" s="39">
        <v>6</v>
      </c>
      <c r="L110" s="41">
        <v>334.59</v>
      </c>
      <c r="M110" s="41">
        <v>2007.57</v>
      </c>
      <c r="N110" s="6"/>
      <c r="O110" s="39">
        <v>6850</v>
      </c>
      <c r="P110" s="6">
        <v>407</v>
      </c>
      <c r="Q110" s="6">
        <v>694</v>
      </c>
      <c r="R110" s="6" t="s">
        <v>594</v>
      </c>
      <c r="S110" s="43">
        <f t="shared" si="7"/>
        <v>11.609023800000001</v>
      </c>
      <c r="T110" s="6"/>
    </row>
    <row r="111" spans="1:20" ht="20.100000000000001" customHeight="1" x14ac:dyDescent="0.15">
      <c r="A111" s="6">
        <v>109</v>
      </c>
      <c r="B111" s="39" t="s">
        <v>595</v>
      </c>
      <c r="C111" s="6" t="s">
        <v>596</v>
      </c>
      <c r="D111" s="39" t="s">
        <v>597</v>
      </c>
      <c r="E111" s="6"/>
      <c r="F111" s="6"/>
      <c r="G111" s="6"/>
      <c r="H111" s="6"/>
      <c r="I111" s="6"/>
      <c r="J111" s="6"/>
      <c r="K111" s="39">
        <v>1</v>
      </c>
      <c r="L111" s="41">
        <v>3090.06</v>
      </c>
      <c r="M111" s="41">
        <v>3090.06</v>
      </c>
      <c r="N111" s="6"/>
      <c r="O111" s="39">
        <v>13836</v>
      </c>
      <c r="P111" s="6">
        <v>405</v>
      </c>
      <c r="Q111" s="6">
        <v>800</v>
      </c>
      <c r="R111" s="6" t="s">
        <v>598</v>
      </c>
      <c r="S111" s="43">
        <f t="shared" si="7"/>
        <v>4.4828640000000002</v>
      </c>
      <c r="T111" s="6"/>
    </row>
    <row r="112" spans="1:20" ht="20.100000000000001" customHeight="1" x14ac:dyDescent="0.15">
      <c r="A112" s="6">
        <v>110</v>
      </c>
      <c r="B112" s="39" t="s">
        <v>599</v>
      </c>
      <c r="C112" s="6" t="s">
        <v>600</v>
      </c>
      <c r="D112" s="39" t="s">
        <v>597</v>
      </c>
      <c r="E112" s="6"/>
      <c r="F112" s="6"/>
      <c r="G112" s="6"/>
      <c r="H112" s="6"/>
      <c r="I112" s="6"/>
      <c r="J112" s="6"/>
      <c r="K112" s="39">
        <v>1</v>
      </c>
      <c r="L112" s="41">
        <v>3090.06</v>
      </c>
      <c r="M112" s="41">
        <v>3090.06</v>
      </c>
      <c r="N112" s="6"/>
      <c r="O112" s="39">
        <v>13836</v>
      </c>
      <c r="P112" s="6">
        <v>405</v>
      </c>
      <c r="Q112" s="6">
        <v>800</v>
      </c>
      <c r="R112" s="6" t="s">
        <v>598</v>
      </c>
      <c r="S112" s="43">
        <f t="shared" si="7"/>
        <v>4.4828640000000002</v>
      </c>
      <c r="T112" s="6"/>
    </row>
    <row r="113" spans="1:20" ht="20.100000000000001" customHeight="1" x14ac:dyDescent="0.15">
      <c r="A113" s="6">
        <v>111</v>
      </c>
      <c r="B113" s="39" t="s">
        <v>601</v>
      </c>
      <c r="C113" s="6" t="s">
        <v>602</v>
      </c>
      <c r="D113" s="39" t="s">
        <v>597</v>
      </c>
      <c r="E113" s="6"/>
      <c r="F113" s="6"/>
      <c r="G113" s="6"/>
      <c r="H113" s="6"/>
      <c r="I113" s="6"/>
      <c r="J113" s="6"/>
      <c r="K113" s="39">
        <v>1</v>
      </c>
      <c r="L113" s="41">
        <v>3019.38</v>
      </c>
      <c r="M113" s="41">
        <v>3019.38</v>
      </c>
      <c r="N113" s="6"/>
      <c r="O113" s="39">
        <v>13589</v>
      </c>
      <c r="P113" s="6">
        <v>405</v>
      </c>
      <c r="Q113" s="6">
        <v>800</v>
      </c>
      <c r="R113" s="6" t="s">
        <v>603</v>
      </c>
      <c r="S113" s="43">
        <f t="shared" si="7"/>
        <v>4.4028359999999997</v>
      </c>
      <c r="T113" s="6"/>
    </row>
    <row r="114" spans="1:20" ht="20.100000000000001" customHeight="1" x14ac:dyDescent="0.15">
      <c r="A114" s="6">
        <v>112</v>
      </c>
      <c r="B114" s="39" t="s">
        <v>604</v>
      </c>
      <c r="C114" s="6" t="s">
        <v>605</v>
      </c>
      <c r="D114" s="39" t="s">
        <v>597</v>
      </c>
      <c r="E114" s="6"/>
      <c r="F114" s="6"/>
      <c r="G114" s="6"/>
      <c r="H114" s="6"/>
      <c r="I114" s="6"/>
      <c r="J114" s="6"/>
      <c r="K114" s="39">
        <v>1</v>
      </c>
      <c r="L114" s="41">
        <v>3019.38</v>
      </c>
      <c r="M114" s="41">
        <v>3019.38</v>
      </c>
      <c r="N114" s="6"/>
      <c r="O114" s="39">
        <v>13589</v>
      </c>
      <c r="P114" s="6">
        <v>405</v>
      </c>
      <c r="Q114" s="6">
        <v>800</v>
      </c>
      <c r="R114" s="6" t="s">
        <v>603</v>
      </c>
      <c r="S114" s="43">
        <f t="shared" si="7"/>
        <v>4.4028359999999997</v>
      </c>
      <c r="T114" s="6"/>
    </row>
    <row r="115" spans="1:20" ht="20.100000000000001" customHeight="1" x14ac:dyDescent="0.15">
      <c r="A115" s="6">
        <v>113</v>
      </c>
      <c r="B115" s="39" t="s">
        <v>606</v>
      </c>
      <c r="C115" s="6" t="s">
        <v>607</v>
      </c>
      <c r="D115" s="39" t="s">
        <v>597</v>
      </c>
      <c r="E115" s="6"/>
      <c r="F115" s="6"/>
      <c r="G115" s="6"/>
      <c r="H115" s="6"/>
      <c r="I115" s="6"/>
      <c r="J115" s="6"/>
      <c r="K115" s="39">
        <v>1</v>
      </c>
      <c r="L115" s="41">
        <v>410.2</v>
      </c>
      <c r="M115" s="41">
        <v>410.2</v>
      </c>
      <c r="N115" s="6"/>
      <c r="O115" s="39">
        <v>1828</v>
      </c>
      <c r="P115" s="6">
        <v>405</v>
      </c>
      <c r="Q115" s="6">
        <v>800</v>
      </c>
      <c r="R115" s="6" t="s">
        <v>608</v>
      </c>
      <c r="S115" s="43">
        <f t="shared" si="7"/>
        <v>0.59227200000000002</v>
      </c>
      <c r="T115" s="6"/>
    </row>
    <row r="116" spans="1:20" ht="20.100000000000001" customHeight="1" x14ac:dyDescent="0.15">
      <c r="A116" s="6">
        <v>114</v>
      </c>
      <c r="B116" s="39" t="s">
        <v>609</v>
      </c>
      <c r="C116" s="6" t="s">
        <v>610</v>
      </c>
      <c r="D116" s="39" t="s">
        <v>597</v>
      </c>
      <c r="E116" s="6"/>
      <c r="F116" s="6"/>
      <c r="G116" s="6"/>
      <c r="H116" s="6"/>
      <c r="I116" s="6"/>
      <c r="J116" s="6"/>
      <c r="K116" s="39">
        <v>1</v>
      </c>
      <c r="L116" s="41">
        <v>410.2</v>
      </c>
      <c r="M116" s="41">
        <v>410.2</v>
      </c>
      <c r="N116" s="6"/>
      <c r="O116" s="39">
        <v>1828</v>
      </c>
      <c r="P116" s="6">
        <v>405</v>
      </c>
      <c r="Q116" s="6">
        <v>800</v>
      </c>
      <c r="R116" s="6" t="s">
        <v>608</v>
      </c>
      <c r="S116" s="43">
        <f t="shared" si="7"/>
        <v>0.59227200000000002</v>
      </c>
      <c r="T116" s="6"/>
    </row>
    <row r="117" spans="1:20" ht="20.100000000000001" customHeight="1" x14ac:dyDescent="0.15">
      <c r="A117" s="6">
        <v>115</v>
      </c>
      <c r="B117" s="39" t="s">
        <v>611</v>
      </c>
      <c r="C117" s="6" t="s">
        <v>612</v>
      </c>
      <c r="D117" s="39" t="s">
        <v>597</v>
      </c>
      <c r="E117" s="6"/>
      <c r="F117" s="6"/>
      <c r="G117" s="6"/>
      <c r="H117" s="6"/>
      <c r="I117" s="6"/>
      <c r="J117" s="6"/>
      <c r="K117" s="39">
        <v>1</v>
      </c>
      <c r="L117" s="41">
        <v>1078.07</v>
      </c>
      <c r="M117" s="41">
        <v>1078.07</v>
      </c>
      <c r="N117" s="6"/>
      <c r="O117" s="39">
        <v>4828</v>
      </c>
      <c r="P117" s="6">
        <v>405</v>
      </c>
      <c r="Q117" s="6">
        <v>800</v>
      </c>
      <c r="R117" s="6" t="s">
        <v>613</v>
      </c>
      <c r="S117" s="43">
        <f t="shared" si="7"/>
        <v>1.5642720000000001</v>
      </c>
      <c r="T117" s="6"/>
    </row>
    <row r="118" spans="1:20" ht="20.100000000000001" customHeight="1" x14ac:dyDescent="0.15">
      <c r="A118" s="6">
        <v>116</v>
      </c>
      <c r="B118" s="39" t="s">
        <v>614</v>
      </c>
      <c r="C118" s="6" t="s">
        <v>615</v>
      </c>
      <c r="D118" s="39" t="s">
        <v>597</v>
      </c>
      <c r="E118" s="6"/>
      <c r="F118" s="6"/>
      <c r="G118" s="6"/>
      <c r="H118" s="6"/>
      <c r="I118" s="6"/>
      <c r="J118" s="6"/>
      <c r="K118" s="39">
        <v>1</v>
      </c>
      <c r="L118" s="41">
        <v>1078.07</v>
      </c>
      <c r="M118" s="41">
        <v>1078.07</v>
      </c>
      <c r="N118" s="6"/>
      <c r="O118" s="39">
        <v>4828</v>
      </c>
      <c r="P118" s="6">
        <v>405</v>
      </c>
      <c r="Q118" s="6">
        <v>800</v>
      </c>
      <c r="R118" s="6" t="s">
        <v>613</v>
      </c>
      <c r="S118" s="43">
        <f t="shared" si="7"/>
        <v>1.5642720000000001</v>
      </c>
      <c r="T118" s="6"/>
    </row>
    <row r="119" spans="1:20" ht="20.100000000000001" customHeight="1" x14ac:dyDescent="0.15">
      <c r="A119" s="6">
        <v>117</v>
      </c>
      <c r="B119" s="39" t="s">
        <v>616</v>
      </c>
      <c r="C119" s="6" t="s">
        <v>617</v>
      </c>
      <c r="D119" s="39" t="s">
        <v>597</v>
      </c>
      <c r="E119" s="6"/>
      <c r="F119" s="6"/>
      <c r="G119" s="6"/>
      <c r="H119" s="6"/>
      <c r="I119" s="6"/>
      <c r="J119" s="6"/>
      <c r="K119" s="39">
        <v>1</v>
      </c>
      <c r="L119" s="41">
        <v>397.95</v>
      </c>
      <c r="M119" s="41">
        <v>397.95</v>
      </c>
      <c r="N119" s="6"/>
      <c r="O119" s="39">
        <v>1828</v>
      </c>
      <c r="P119" s="6">
        <v>405</v>
      </c>
      <c r="Q119" s="6">
        <v>800</v>
      </c>
      <c r="R119" s="6" t="s">
        <v>608</v>
      </c>
      <c r="S119" s="43">
        <f t="shared" si="7"/>
        <v>0.59227200000000002</v>
      </c>
      <c r="T119" s="6"/>
    </row>
    <row r="120" spans="1:20" ht="20.100000000000001" customHeight="1" x14ac:dyDescent="0.15">
      <c r="A120" s="6">
        <v>118</v>
      </c>
      <c r="B120" s="39" t="s">
        <v>618</v>
      </c>
      <c r="C120" s="6" t="s">
        <v>619</v>
      </c>
      <c r="D120" s="39" t="s">
        <v>597</v>
      </c>
      <c r="E120" s="6"/>
      <c r="F120" s="6"/>
      <c r="G120" s="6"/>
      <c r="H120" s="6"/>
      <c r="I120" s="6"/>
      <c r="J120" s="6"/>
      <c r="K120" s="39">
        <v>1</v>
      </c>
      <c r="L120" s="41">
        <v>397.95</v>
      </c>
      <c r="M120" s="41">
        <v>397.95</v>
      </c>
      <c r="N120" s="6"/>
      <c r="O120" s="39">
        <v>1828</v>
      </c>
      <c r="P120" s="6">
        <v>405</v>
      </c>
      <c r="Q120" s="6">
        <v>800</v>
      </c>
      <c r="R120" s="6" t="s">
        <v>608</v>
      </c>
      <c r="S120" s="43">
        <f t="shared" si="7"/>
        <v>0.59227200000000002</v>
      </c>
      <c r="T120" s="6"/>
    </row>
    <row r="121" spans="1:20" ht="20.100000000000001" customHeight="1" x14ac:dyDescent="0.15">
      <c r="A121" s="6">
        <v>119</v>
      </c>
      <c r="B121" s="39" t="s">
        <v>620</v>
      </c>
      <c r="C121" s="6" t="s">
        <v>621</v>
      </c>
      <c r="D121" s="39" t="s">
        <v>597</v>
      </c>
      <c r="E121" s="6"/>
      <c r="F121" s="6"/>
      <c r="G121" s="6"/>
      <c r="H121" s="6"/>
      <c r="I121" s="6"/>
      <c r="J121" s="6"/>
      <c r="K121" s="39">
        <v>1</v>
      </c>
      <c r="L121" s="41">
        <v>1058.06</v>
      </c>
      <c r="M121" s="41">
        <v>1058.06</v>
      </c>
      <c r="N121" s="6"/>
      <c r="O121" s="39">
        <v>4828</v>
      </c>
      <c r="P121" s="6">
        <v>405</v>
      </c>
      <c r="Q121" s="6">
        <v>800</v>
      </c>
      <c r="R121" s="6" t="s">
        <v>613</v>
      </c>
      <c r="S121" s="43">
        <f t="shared" si="7"/>
        <v>1.5642720000000001</v>
      </c>
      <c r="T121" s="6"/>
    </row>
    <row r="122" spans="1:20" ht="20.100000000000001" customHeight="1" x14ac:dyDescent="0.15">
      <c r="A122" s="6">
        <v>120</v>
      </c>
      <c r="B122" s="39" t="s">
        <v>622</v>
      </c>
      <c r="C122" s="6" t="s">
        <v>623</v>
      </c>
      <c r="D122" s="39" t="s">
        <v>597</v>
      </c>
      <c r="E122" s="6"/>
      <c r="F122" s="6"/>
      <c r="G122" s="6"/>
      <c r="H122" s="6"/>
      <c r="I122" s="6"/>
      <c r="J122" s="6"/>
      <c r="K122" s="39">
        <v>1</v>
      </c>
      <c r="L122" s="41">
        <v>1058.06</v>
      </c>
      <c r="M122" s="41">
        <v>1058.06</v>
      </c>
      <c r="N122" s="6"/>
      <c r="O122" s="39">
        <v>4828</v>
      </c>
      <c r="P122" s="6">
        <v>405</v>
      </c>
      <c r="Q122" s="6">
        <v>800</v>
      </c>
      <c r="R122" s="6" t="s">
        <v>613</v>
      </c>
      <c r="S122" s="43">
        <f t="shared" si="7"/>
        <v>1.5642720000000001</v>
      </c>
      <c r="T122" s="6"/>
    </row>
    <row r="123" spans="1:20" ht="20.100000000000001" customHeight="1" x14ac:dyDescent="0.15">
      <c r="A123" s="6">
        <v>121</v>
      </c>
      <c r="B123" s="39" t="s">
        <v>624</v>
      </c>
      <c r="C123" s="6" t="s">
        <v>625</v>
      </c>
      <c r="D123" s="39" t="s">
        <v>597</v>
      </c>
      <c r="E123" s="6"/>
      <c r="F123" s="6"/>
      <c r="G123" s="6"/>
      <c r="H123" s="6"/>
      <c r="I123" s="6"/>
      <c r="J123" s="6"/>
      <c r="K123" s="39">
        <v>1</v>
      </c>
      <c r="L123" s="41">
        <v>2998.81</v>
      </c>
      <c r="M123" s="41">
        <v>2998.81</v>
      </c>
      <c r="N123" s="6"/>
      <c r="O123" s="39">
        <v>13589</v>
      </c>
      <c r="P123" s="6">
        <v>405</v>
      </c>
      <c r="Q123" s="6">
        <v>800</v>
      </c>
      <c r="R123" s="6" t="s">
        <v>603</v>
      </c>
      <c r="S123" s="43">
        <f t="shared" si="7"/>
        <v>4.4028359999999997</v>
      </c>
      <c r="T123" s="6"/>
    </row>
    <row r="124" spans="1:20" ht="20.100000000000001" customHeight="1" x14ac:dyDescent="0.15">
      <c r="A124" s="6">
        <v>122</v>
      </c>
      <c r="B124" s="39" t="s">
        <v>626</v>
      </c>
      <c r="C124" s="6" t="s">
        <v>627</v>
      </c>
      <c r="D124" s="39" t="s">
        <v>597</v>
      </c>
      <c r="E124" s="6"/>
      <c r="F124" s="6"/>
      <c r="G124" s="6"/>
      <c r="H124" s="6"/>
      <c r="I124" s="6"/>
      <c r="J124" s="6"/>
      <c r="K124" s="39">
        <v>1</v>
      </c>
      <c r="L124" s="41">
        <v>2998.81</v>
      </c>
      <c r="M124" s="41">
        <v>2998.81</v>
      </c>
      <c r="N124" s="6"/>
      <c r="O124" s="39">
        <v>13589</v>
      </c>
      <c r="P124" s="6">
        <v>405</v>
      </c>
      <c r="Q124" s="6">
        <v>800</v>
      </c>
      <c r="R124" s="6" t="s">
        <v>603</v>
      </c>
      <c r="S124" s="43">
        <f t="shared" si="7"/>
        <v>4.4028359999999997</v>
      </c>
      <c r="T124" s="6"/>
    </row>
    <row r="125" spans="1:20" ht="20.100000000000001" customHeight="1" x14ac:dyDescent="0.15">
      <c r="A125" s="6">
        <v>123</v>
      </c>
      <c r="B125" s="39" t="s">
        <v>628</v>
      </c>
      <c r="C125" s="6" t="s">
        <v>629</v>
      </c>
      <c r="D125" s="39" t="s">
        <v>597</v>
      </c>
      <c r="E125" s="6"/>
      <c r="F125" s="6"/>
      <c r="G125" s="6"/>
      <c r="H125" s="6"/>
      <c r="I125" s="6"/>
      <c r="J125" s="6"/>
      <c r="K125" s="39">
        <v>1</v>
      </c>
      <c r="L125" s="41">
        <v>2969.19</v>
      </c>
      <c r="M125" s="41">
        <v>2969.19</v>
      </c>
      <c r="N125" s="6"/>
      <c r="O125" s="39">
        <v>13589</v>
      </c>
      <c r="P125" s="6">
        <v>405</v>
      </c>
      <c r="Q125" s="6">
        <v>800</v>
      </c>
      <c r="R125" s="6" t="s">
        <v>603</v>
      </c>
      <c r="S125" s="43">
        <f t="shared" si="7"/>
        <v>4.4028359999999997</v>
      </c>
      <c r="T125" s="6"/>
    </row>
    <row r="126" spans="1:20" ht="20.100000000000001" customHeight="1" x14ac:dyDescent="0.15">
      <c r="A126" s="6">
        <v>124</v>
      </c>
      <c r="B126" s="39" t="s">
        <v>630</v>
      </c>
      <c r="C126" s="6" t="s">
        <v>631</v>
      </c>
      <c r="D126" s="39" t="s">
        <v>597</v>
      </c>
      <c r="E126" s="6"/>
      <c r="F126" s="6"/>
      <c r="G126" s="6"/>
      <c r="H126" s="6"/>
      <c r="I126" s="6"/>
      <c r="J126" s="6"/>
      <c r="K126" s="39">
        <v>1</v>
      </c>
      <c r="L126" s="41">
        <v>2969.19</v>
      </c>
      <c r="M126" s="41">
        <v>2969.19</v>
      </c>
      <c r="N126" s="6"/>
      <c r="O126" s="39">
        <v>13589</v>
      </c>
      <c r="P126" s="6">
        <v>405</v>
      </c>
      <c r="Q126" s="6">
        <v>800</v>
      </c>
      <c r="R126" s="6" t="s">
        <v>603</v>
      </c>
      <c r="S126" s="43">
        <f t="shared" si="7"/>
        <v>4.4028359999999997</v>
      </c>
      <c r="T126" s="6"/>
    </row>
    <row r="127" spans="1:20" ht="20.100000000000001" customHeight="1" x14ac:dyDescent="0.15">
      <c r="A127" s="6">
        <v>125</v>
      </c>
      <c r="B127" s="39" t="s">
        <v>632</v>
      </c>
      <c r="C127" s="6" t="s">
        <v>633</v>
      </c>
      <c r="D127" s="39" t="s">
        <v>357</v>
      </c>
      <c r="E127" s="6"/>
      <c r="F127" s="6"/>
      <c r="G127" s="6"/>
      <c r="H127" s="6"/>
      <c r="I127" s="6"/>
      <c r="J127" s="6"/>
      <c r="K127" s="39">
        <v>1</v>
      </c>
      <c r="L127" s="41">
        <v>1178.75</v>
      </c>
      <c r="M127" s="41">
        <v>1178.75</v>
      </c>
      <c r="N127" s="6"/>
      <c r="O127" s="39">
        <v>8947</v>
      </c>
      <c r="P127" s="6">
        <v>405</v>
      </c>
      <c r="Q127" s="6">
        <v>488</v>
      </c>
      <c r="R127" s="6" t="s">
        <v>634</v>
      </c>
      <c r="S127" s="43">
        <f t="shared" si="7"/>
        <v>1.7682850800000001</v>
      </c>
      <c r="T127" s="6"/>
    </row>
    <row r="128" spans="1:20" ht="20.100000000000001" customHeight="1" x14ac:dyDescent="0.15">
      <c r="A128" s="6">
        <v>126</v>
      </c>
      <c r="B128" s="39" t="s">
        <v>635</v>
      </c>
      <c r="C128" s="6" t="s">
        <v>636</v>
      </c>
      <c r="D128" s="39" t="s">
        <v>357</v>
      </c>
      <c r="E128" s="6"/>
      <c r="F128" s="6"/>
      <c r="G128" s="6"/>
      <c r="H128" s="6"/>
      <c r="I128" s="6"/>
      <c r="J128" s="6"/>
      <c r="K128" s="39">
        <v>1</v>
      </c>
      <c r="L128" s="41">
        <v>1178.75</v>
      </c>
      <c r="M128" s="41">
        <v>1178.75</v>
      </c>
      <c r="N128" s="6"/>
      <c r="O128" s="39">
        <v>8947</v>
      </c>
      <c r="P128" s="6">
        <v>405</v>
      </c>
      <c r="Q128" s="6">
        <v>488</v>
      </c>
      <c r="R128" s="6" t="s">
        <v>634</v>
      </c>
      <c r="S128" s="43">
        <f t="shared" si="7"/>
        <v>1.7682850800000001</v>
      </c>
      <c r="T128" s="6"/>
    </row>
    <row r="129" spans="1:20" ht="20.100000000000001" customHeight="1" x14ac:dyDescent="0.15">
      <c r="A129" s="6">
        <v>127</v>
      </c>
      <c r="B129" s="39" t="s">
        <v>637</v>
      </c>
      <c r="C129" s="6" t="s">
        <v>638</v>
      </c>
      <c r="D129" s="39" t="s">
        <v>351</v>
      </c>
      <c r="E129" s="6"/>
      <c r="F129" s="6"/>
      <c r="G129" s="6"/>
      <c r="H129" s="6"/>
      <c r="I129" s="6"/>
      <c r="J129" s="6"/>
      <c r="K129" s="39">
        <v>1</v>
      </c>
      <c r="L129" s="41">
        <v>522.96</v>
      </c>
      <c r="M129" s="41">
        <v>522.96</v>
      </c>
      <c r="N129" s="6"/>
      <c r="O129" s="39">
        <v>4828</v>
      </c>
      <c r="P129" s="6">
        <v>346</v>
      </c>
      <c r="Q129" s="6">
        <v>643</v>
      </c>
      <c r="R129" s="6" t="s">
        <v>639</v>
      </c>
      <c r="S129" s="43">
        <f t="shared" si="7"/>
        <v>1.074123784</v>
      </c>
      <c r="T129" s="6"/>
    </row>
    <row r="130" spans="1:20" ht="20.100000000000001" customHeight="1" x14ac:dyDescent="0.15">
      <c r="A130" s="6">
        <v>128</v>
      </c>
      <c r="B130" s="39" t="s">
        <v>640</v>
      </c>
      <c r="C130" s="6" t="s">
        <v>641</v>
      </c>
      <c r="D130" s="39" t="s">
        <v>351</v>
      </c>
      <c r="E130" s="6"/>
      <c r="F130" s="6"/>
      <c r="G130" s="6"/>
      <c r="H130" s="6"/>
      <c r="I130" s="6"/>
      <c r="J130" s="6"/>
      <c r="K130" s="39">
        <v>1</v>
      </c>
      <c r="L130" s="41">
        <v>522.96</v>
      </c>
      <c r="M130" s="41">
        <v>522.96</v>
      </c>
      <c r="N130" s="6"/>
      <c r="O130" s="39">
        <v>4828</v>
      </c>
      <c r="P130" s="6">
        <v>405</v>
      </c>
      <c r="Q130" s="6">
        <v>643</v>
      </c>
      <c r="R130" s="6" t="s">
        <v>642</v>
      </c>
      <c r="S130" s="43">
        <f t="shared" si="7"/>
        <v>1.2572836199999999</v>
      </c>
      <c r="T130" s="6"/>
    </row>
    <row r="131" spans="1:20" ht="20.100000000000001" customHeight="1" x14ac:dyDescent="0.15">
      <c r="A131" s="6">
        <v>129</v>
      </c>
      <c r="B131" s="39" t="s">
        <v>643</v>
      </c>
      <c r="C131" s="6" t="s">
        <v>644</v>
      </c>
      <c r="D131" s="39" t="s">
        <v>351</v>
      </c>
      <c r="E131" s="6"/>
      <c r="F131" s="6"/>
      <c r="G131" s="6"/>
      <c r="H131" s="6"/>
      <c r="I131" s="6"/>
      <c r="J131" s="6"/>
      <c r="K131" s="39">
        <v>1</v>
      </c>
      <c r="L131" s="41">
        <v>209.15</v>
      </c>
      <c r="M131" s="41">
        <v>209.15</v>
      </c>
      <c r="N131" s="6"/>
      <c r="O131" s="39">
        <v>1828</v>
      </c>
      <c r="P131" s="6">
        <v>405</v>
      </c>
      <c r="Q131" s="6">
        <v>643</v>
      </c>
      <c r="R131" s="6" t="s">
        <v>645</v>
      </c>
      <c r="S131" s="43">
        <f t="shared" si="7"/>
        <v>0.47603862000000002</v>
      </c>
      <c r="T131" s="6"/>
    </row>
    <row r="132" spans="1:20" ht="20.100000000000001" customHeight="1" x14ac:dyDescent="0.15">
      <c r="A132" s="6">
        <v>130</v>
      </c>
      <c r="B132" s="39" t="s">
        <v>646</v>
      </c>
      <c r="C132" s="6" t="s">
        <v>647</v>
      </c>
      <c r="D132" s="39" t="s">
        <v>351</v>
      </c>
      <c r="E132" s="6"/>
      <c r="F132" s="6"/>
      <c r="G132" s="6"/>
      <c r="H132" s="6"/>
      <c r="I132" s="6"/>
      <c r="J132" s="6"/>
      <c r="K132" s="39">
        <v>1</v>
      </c>
      <c r="L132" s="41">
        <v>209.15</v>
      </c>
      <c r="M132" s="41">
        <v>209.15</v>
      </c>
      <c r="N132" s="6"/>
      <c r="O132" s="39">
        <v>1828</v>
      </c>
      <c r="P132" s="6">
        <v>405</v>
      </c>
      <c r="Q132" s="6">
        <v>643</v>
      </c>
      <c r="R132" s="6" t="s">
        <v>645</v>
      </c>
      <c r="S132" s="43">
        <f t="shared" si="7"/>
        <v>0.47603862000000002</v>
      </c>
      <c r="T132" s="6"/>
    </row>
    <row r="133" spans="1:20" ht="20.100000000000001" customHeight="1" x14ac:dyDescent="0.15">
      <c r="A133" s="6">
        <v>131</v>
      </c>
      <c r="B133" s="39" t="s">
        <v>648</v>
      </c>
      <c r="C133" s="6" t="s">
        <v>649</v>
      </c>
      <c r="D133" s="39" t="s">
        <v>351</v>
      </c>
      <c r="E133" s="6"/>
      <c r="F133" s="6"/>
      <c r="G133" s="6"/>
      <c r="H133" s="6"/>
      <c r="I133" s="6"/>
      <c r="J133" s="6"/>
      <c r="K133" s="39">
        <v>2</v>
      </c>
      <c r="L133" s="41">
        <v>612.15</v>
      </c>
      <c r="M133" s="41">
        <v>1224.3</v>
      </c>
      <c r="N133" s="6"/>
      <c r="O133" s="39">
        <v>5588</v>
      </c>
      <c r="P133" s="6">
        <v>300</v>
      </c>
      <c r="Q133" s="6">
        <v>784</v>
      </c>
      <c r="R133" s="6" t="s">
        <v>650</v>
      </c>
      <c r="S133" s="43">
        <f t="shared" si="7"/>
        <v>2.6285951999999999</v>
      </c>
      <c r="T133" s="6"/>
    </row>
    <row r="134" spans="1:20" ht="20.100000000000001" customHeight="1" x14ac:dyDescent="0.15">
      <c r="A134" s="6">
        <v>132</v>
      </c>
      <c r="B134" s="39" t="s">
        <v>651</v>
      </c>
      <c r="C134" s="6" t="s">
        <v>652</v>
      </c>
      <c r="D134" s="39" t="s">
        <v>351</v>
      </c>
      <c r="E134" s="6"/>
      <c r="F134" s="6"/>
      <c r="G134" s="6"/>
      <c r="H134" s="6"/>
      <c r="I134" s="6"/>
      <c r="J134" s="6"/>
      <c r="K134" s="39">
        <v>1</v>
      </c>
      <c r="L134" s="41">
        <v>703.76</v>
      </c>
      <c r="M134" s="41">
        <v>703.76</v>
      </c>
      <c r="N134" s="6"/>
      <c r="O134" s="39">
        <v>6728</v>
      </c>
      <c r="P134" s="6">
        <v>300</v>
      </c>
      <c r="Q134" s="6">
        <v>390</v>
      </c>
      <c r="R134" s="6" t="s">
        <v>579</v>
      </c>
      <c r="S134" s="43">
        <f t="shared" si="7"/>
        <v>0.78717599999999999</v>
      </c>
      <c r="T134" s="6"/>
    </row>
    <row r="135" spans="1:20" ht="20.100000000000001" customHeight="1" x14ac:dyDescent="0.15">
      <c r="A135" s="6">
        <v>133</v>
      </c>
      <c r="B135" s="39" t="s">
        <v>653</v>
      </c>
      <c r="C135" s="6" t="s">
        <v>654</v>
      </c>
      <c r="D135" s="39" t="s">
        <v>351</v>
      </c>
      <c r="E135" s="6"/>
      <c r="F135" s="6"/>
      <c r="G135" s="6"/>
      <c r="H135" s="6"/>
      <c r="I135" s="6"/>
      <c r="J135" s="6"/>
      <c r="K135" s="39">
        <v>6</v>
      </c>
      <c r="L135" s="41">
        <v>741.41</v>
      </c>
      <c r="M135" s="41">
        <v>4448.4799999999996</v>
      </c>
      <c r="N135" s="6"/>
      <c r="O135" s="39">
        <v>7088</v>
      </c>
      <c r="P135" s="6">
        <v>300</v>
      </c>
      <c r="Q135" s="6">
        <v>390</v>
      </c>
      <c r="R135" s="6" t="s">
        <v>655</v>
      </c>
      <c r="S135" s="43">
        <f t="shared" si="7"/>
        <v>4.9757759999999998</v>
      </c>
      <c r="T135" s="6"/>
    </row>
    <row r="136" spans="1:20" ht="20.100000000000001" customHeight="1" x14ac:dyDescent="0.15">
      <c r="A136" s="6">
        <v>134</v>
      </c>
      <c r="B136" s="39" t="s">
        <v>656</v>
      </c>
      <c r="C136" s="6" t="s">
        <v>657</v>
      </c>
      <c r="D136" s="39" t="s">
        <v>351</v>
      </c>
      <c r="E136" s="6"/>
      <c r="F136" s="6"/>
      <c r="G136" s="6"/>
      <c r="H136" s="6"/>
      <c r="I136" s="6"/>
      <c r="J136" s="6"/>
      <c r="K136" s="39">
        <v>6</v>
      </c>
      <c r="L136" s="41">
        <v>584.51</v>
      </c>
      <c r="M136" s="41">
        <v>3507.07</v>
      </c>
      <c r="N136" s="6"/>
      <c r="O136" s="39">
        <v>5588</v>
      </c>
      <c r="P136" s="6">
        <v>300</v>
      </c>
      <c r="Q136" s="6">
        <v>390</v>
      </c>
      <c r="R136" s="6" t="s">
        <v>658</v>
      </c>
      <c r="S136" s="43">
        <f t="shared" si="7"/>
        <v>3.9227760000000003</v>
      </c>
      <c r="T136" s="6"/>
    </row>
    <row r="137" spans="1:20" ht="20.100000000000001" customHeight="1" x14ac:dyDescent="0.15">
      <c r="A137" s="6">
        <v>135</v>
      </c>
      <c r="B137" s="39" t="s">
        <v>659</v>
      </c>
      <c r="C137" s="6" t="s">
        <v>660</v>
      </c>
      <c r="D137" s="39" t="s">
        <v>351</v>
      </c>
      <c r="E137" s="6"/>
      <c r="F137" s="6"/>
      <c r="G137" s="6"/>
      <c r="H137" s="6"/>
      <c r="I137" s="6"/>
      <c r="J137" s="6"/>
      <c r="K137" s="39">
        <v>1</v>
      </c>
      <c r="L137" s="41">
        <v>227.99</v>
      </c>
      <c r="M137" s="41">
        <v>227.99</v>
      </c>
      <c r="N137" s="6"/>
      <c r="O137" s="39">
        <v>1916</v>
      </c>
      <c r="P137" s="6">
        <v>405</v>
      </c>
      <c r="Q137" s="6">
        <v>450</v>
      </c>
      <c r="R137" s="6" t="s">
        <v>661</v>
      </c>
      <c r="S137" s="43">
        <f t="shared" si="7"/>
        <v>0.34919099999999997</v>
      </c>
      <c r="T137" s="6"/>
    </row>
    <row r="138" spans="1:20" ht="20.100000000000001" customHeight="1" x14ac:dyDescent="0.15">
      <c r="A138" s="6">
        <v>136</v>
      </c>
      <c r="B138" s="39" t="s">
        <v>662</v>
      </c>
      <c r="C138" s="6" t="s">
        <v>663</v>
      </c>
      <c r="D138" s="39" t="s">
        <v>351</v>
      </c>
      <c r="E138" s="6"/>
      <c r="F138" s="6"/>
      <c r="G138" s="6"/>
      <c r="H138" s="6"/>
      <c r="I138" s="6"/>
      <c r="J138" s="6"/>
      <c r="K138" s="39">
        <v>1</v>
      </c>
      <c r="L138" s="41">
        <v>227.99</v>
      </c>
      <c r="M138" s="41">
        <v>227.99</v>
      </c>
      <c r="N138" s="6"/>
      <c r="O138" s="39">
        <v>1916</v>
      </c>
      <c r="P138" s="6">
        <v>405</v>
      </c>
      <c r="Q138" s="6">
        <v>450</v>
      </c>
      <c r="R138" s="6" t="s">
        <v>661</v>
      </c>
      <c r="S138" s="43">
        <f t="shared" si="7"/>
        <v>0.34919099999999997</v>
      </c>
      <c r="T138" s="6"/>
    </row>
    <row r="139" spans="1:20" ht="20.100000000000001" customHeight="1" x14ac:dyDescent="0.15">
      <c r="A139" s="6">
        <v>137</v>
      </c>
      <c r="B139" s="39" t="s">
        <v>664</v>
      </c>
      <c r="C139" s="6" t="s">
        <v>665</v>
      </c>
      <c r="D139" s="39" t="s">
        <v>351</v>
      </c>
      <c r="E139" s="6"/>
      <c r="F139" s="6"/>
      <c r="G139" s="6"/>
      <c r="H139" s="6"/>
      <c r="I139" s="6"/>
      <c r="J139" s="6"/>
      <c r="K139" s="39">
        <v>1</v>
      </c>
      <c r="L139" s="41">
        <v>563.47</v>
      </c>
      <c r="M139" s="41">
        <v>563.47</v>
      </c>
      <c r="N139" s="6"/>
      <c r="O139" s="39">
        <v>4937</v>
      </c>
      <c r="P139" s="6">
        <v>405</v>
      </c>
      <c r="Q139" s="6">
        <v>450</v>
      </c>
      <c r="R139" s="6" t="s">
        <v>666</v>
      </c>
      <c r="S139" s="43">
        <f t="shared" si="7"/>
        <v>0.89976825000000005</v>
      </c>
      <c r="T139" s="6"/>
    </row>
    <row r="140" spans="1:20" ht="20.100000000000001" customHeight="1" x14ac:dyDescent="0.15">
      <c r="A140" s="6">
        <v>138</v>
      </c>
      <c r="B140" s="39" t="s">
        <v>667</v>
      </c>
      <c r="C140" s="6" t="s">
        <v>668</v>
      </c>
      <c r="D140" s="39" t="s">
        <v>351</v>
      </c>
      <c r="E140" s="6"/>
      <c r="F140" s="6"/>
      <c r="G140" s="6"/>
      <c r="H140" s="6"/>
      <c r="I140" s="6"/>
      <c r="J140" s="6"/>
      <c r="K140" s="39">
        <v>1</v>
      </c>
      <c r="L140" s="41">
        <v>563.47</v>
      </c>
      <c r="M140" s="41">
        <v>563.47</v>
      </c>
      <c r="N140" s="6"/>
      <c r="O140" s="39">
        <v>4937</v>
      </c>
      <c r="P140" s="6">
        <v>405</v>
      </c>
      <c r="Q140" s="6">
        <v>450</v>
      </c>
      <c r="R140" s="6" t="s">
        <v>666</v>
      </c>
      <c r="S140" s="43">
        <f t="shared" si="7"/>
        <v>0.89976825000000005</v>
      </c>
      <c r="T140" s="6"/>
    </row>
    <row r="141" spans="1:20" ht="20.100000000000001" customHeight="1" x14ac:dyDescent="0.15">
      <c r="A141" s="6">
        <v>139</v>
      </c>
      <c r="B141" s="39" t="s">
        <v>669</v>
      </c>
      <c r="C141" s="6" t="s">
        <v>670</v>
      </c>
      <c r="D141" s="39" t="s">
        <v>351</v>
      </c>
      <c r="E141" s="6"/>
      <c r="F141" s="6"/>
      <c r="G141" s="6"/>
      <c r="H141" s="6"/>
      <c r="I141" s="6"/>
      <c r="J141" s="6"/>
      <c r="K141" s="39">
        <v>4</v>
      </c>
      <c r="L141" s="41">
        <v>159.91999999999999</v>
      </c>
      <c r="M141" s="41">
        <v>639.70000000000005</v>
      </c>
      <c r="N141" s="6"/>
      <c r="O141" s="39">
        <v>1529</v>
      </c>
      <c r="P141" s="6">
        <v>300</v>
      </c>
      <c r="Q141" s="6">
        <v>390</v>
      </c>
      <c r="R141" s="6" t="s">
        <v>671</v>
      </c>
      <c r="S141" s="43">
        <f t="shared" si="7"/>
        <v>0.71557199999999999</v>
      </c>
      <c r="T141" s="6"/>
    </row>
    <row r="142" spans="1:20" ht="20.100000000000001" customHeight="1" x14ac:dyDescent="0.15">
      <c r="A142" s="6">
        <v>140</v>
      </c>
      <c r="B142" s="39" t="s">
        <v>672</v>
      </c>
      <c r="C142" s="6" t="s">
        <v>673</v>
      </c>
      <c r="D142" s="39" t="s">
        <v>366</v>
      </c>
      <c r="E142" s="6"/>
      <c r="F142" s="6"/>
      <c r="G142" s="6"/>
      <c r="H142" s="6"/>
      <c r="I142" s="6"/>
      <c r="J142" s="6"/>
      <c r="K142" s="39">
        <v>2</v>
      </c>
      <c r="L142" s="41">
        <v>312.58999999999997</v>
      </c>
      <c r="M142" s="41">
        <v>625.16999999999996</v>
      </c>
      <c r="N142" s="6"/>
      <c r="O142" s="39">
        <v>5770</v>
      </c>
      <c r="P142" s="6">
        <v>175</v>
      </c>
      <c r="Q142" s="6">
        <v>744</v>
      </c>
      <c r="R142" s="6" t="s">
        <v>674</v>
      </c>
      <c r="S142" s="43">
        <f t="shared" si="7"/>
        <v>1.502508</v>
      </c>
      <c r="T142" s="6"/>
    </row>
    <row r="143" spans="1:20" ht="20.100000000000001" customHeight="1" x14ac:dyDescent="0.15">
      <c r="A143" s="6">
        <v>141</v>
      </c>
      <c r="B143" s="39" t="s">
        <v>675</v>
      </c>
      <c r="C143" s="6" t="s">
        <v>676</v>
      </c>
      <c r="D143" s="39" t="s">
        <v>366</v>
      </c>
      <c r="E143" s="6"/>
      <c r="F143" s="6"/>
      <c r="G143" s="6"/>
      <c r="H143" s="6"/>
      <c r="I143" s="6"/>
      <c r="J143" s="6"/>
      <c r="K143" s="39">
        <v>6</v>
      </c>
      <c r="L143" s="41">
        <v>280.01</v>
      </c>
      <c r="M143" s="41">
        <v>1680.06</v>
      </c>
      <c r="N143" s="6"/>
      <c r="O143" s="39">
        <v>5670</v>
      </c>
      <c r="P143" s="6">
        <v>175</v>
      </c>
      <c r="Q143" s="6">
        <v>350</v>
      </c>
      <c r="R143" s="6" t="s">
        <v>677</v>
      </c>
      <c r="S143" s="43">
        <f t="shared" si="7"/>
        <v>2.0837250000000003</v>
      </c>
      <c r="T143" s="6"/>
    </row>
    <row r="144" spans="1:20" ht="20.100000000000001" customHeight="1" x14ac:dyDescent="0.15">
      <c r="A144" s="6">
        <v>142</v>
      </c>
      <c r="B144" s="39" t="s">
        <v>678</v>
      </c>
      <c r="C144" s="6" t="s">
        <v>679</v>
      </c>
      <c r="D144" s="39" t="s">
        <v>366</v>
      </c>
      <c r="E144" s="6"/>
      <c r="F144" s="6"/>
      <c r="G144" s="6"/>
      <c r="H144" s="6"/>
      <c r="I144" s="6"/>
      <c r="J144" s="6"/>
      <c r="K144" s="39">
        <v>2</v>
      </c>
      <c r="L144" s="41">
        <v>307.64999999999998</v>
      </c>
      <c r="M144" s="41">
        <v>615.29</v>
      </c>
      <c r="N144" s="6"/>
      <c r="O144" s="39">
        <v>5670</v>
      </c>
      <c r="P144" s="6">
        <v>175</v>
      </c>
      <c r="Q144" s="6">
        <v>744</v>
      </c>
      <c r="R144" s="6" t="s">
        <v>680</v>
      </c>
      <c r="S144" s="43">
        <f t="shared" si="7"/>
        <v>1.4764679999999999</v>
      </c>
      <c r="T144" s="6"/>
    </row>
    <row r="145" spans="1:20" ht="20.100000000000001" customHeight="1" x14ac:dyDescent="0.15">
      <c r="A145" s="6">
        <v>143</v>
      </c>
      <c r="B145" s="39" t="s">
        <v>681</v>
      </c>
      <c r="C145" s="6" t="s">
        <v>682</v>
      </c>
      <c r="D145" s="39" t="s">
        <v>366</v>
      </c>
      <c r="E145" s="6"/>
      <c r="F145" s="6"/>
      <c r="G145" s="6"/>
      <c r="H145" s="6"/>
      <c r="I145" s="6"/>
      <c r="J145" s="6"/>
      <c r="K145" s="39">
        <v>7</v>
      </c>
      <c r="L145" s="41">
        <v>290.36</v>
      </c>
      <c r="M145" s="41">
        <v>2032.54</v>
      </c>
      <c r="N145" s="6"/>
      <c r="O145" s="39">
        <v>5670</v>
      </c>
      <c r="P145" s="6">
        <v>175</v>
      </c>
      <c r="Q145" s="6">
        <v>360</v>
      </c>
      <c r="R145" s="6" t="s">
        <v>683</v>
      </c>
      <c r="S145" s="43">
        <f t="shared" si="7"/>
        <v>2.50047</v>
      </c>
      <c r="T145" s="6"/>
    </row>
    <row r="146" spans="1:20" ht="20.100000000000001" customHeight="1" x14ac:dyDescent="0.15">
      <c r="A146" s="6">
        <v>144</v>
      </c>
      <c r="B146" s="39" t="s">
        <v>684</v>
      </c>
      <c r="C146" s="6" t="s">
        <v>685</v>
      </c>
      <c r="D146" s="39" t="s">
        <v>366</v>
      </c>
      <c r="E146" s="6"/>
      <c r="F146" s="6"/>
      <c r="G146" s="6"/>
      <c r="H146" s="6"/>
      <c r="I146" s="6"/>
      <c r="J146" s="6"/>
      <c r="K146" s="39">
        <v>3</v>
      </c>
      <c r="L146" s="41">
        <v>267.42</v>
      </c>
      <c r="M146" s="41">
        <v>802.25</v>
      </c>
      <c r="N146" s="6"/>
      <c r="O146" s="39">
        <v>5415</v>
      </c>
      <c r="P146" s="6">
        <v>175</v>
      </c>
      <c r="Q146" s="6">
        <v>350</v>
      </c>
      <c r="R146" s="6" t="s">
        <v>686</v>
      </c>
      <c r="S146" s="43">
        <f t="shared" si="7"/>
        <v>0.99500625000000009</v>
      </c>
      <c r="T146" s="6"/>
    </row>
    <row r="147" spans="1:20" ht="20.100000000000001" customHeight="1" x14ac:dyDescent="0.15">
      <c r="A147" s="6">
        <v>145</v>
      </c>
      <c r="B147" s="39" t="s">
        <v>687</v>
      </c>
      <c r="C147" s="6" t="s">
        <v>688</v>
      </c>
      <c r="D147" s="39" t="s">
        <v>366</v>
      </c>
      <c r="E147" s="6"/>
      <c r="F147" s="6"/>
      <c r="G147" s="6"/>
      <c r="H147" s="6"/>
      <c r="I147" s="6"/>
      <c r="J147" s="6"/>
      <c r="K147" s="39">
        <v>3</v>
      </c>
      <c r="L147" s="41">
        <v>277.77</v>
      </c>
      <c r="M147" s="41">
        <v>833.31</v>
      </c>
      <c r="N147" s="6"/>
      <c r="O147" s="39">
        <v>5415</v>
      </c>
      <c r="P147" s="6">
        <v>175</v>
      </c>
      <c r="Q147" s="6">
        <v>350</v>
      </c>
      <c r="R147" s="6" t="s">
        <v>686</v>
      </c>
      <c r="S147" s="43">
        <f t="shared" si="7"/>
        <v>0.99500625000000009</v>
      </c>
      <c r="T147" s="6"/>
    </row>
    <row r="148" spans="1:20" ht="20.100000000000001" customHeight="1" x14ac:dyDescent="0.15">
      <c r="A148" s="6">
        <v>146</v>
      </c>
      <c r="B148" s="39" t="s">
        <v>689</v>
      </c>
      <c r="C148" s="6" t="s">
        <v>690</v>
      </c>
      <c r="D148" s="39" t="s">
        <v>691</v>
      </c>
      <c r="E148" s="6"/>
      <c r="F148" s="6"/>
      <c r="G148" s="6"/>
      <c r="H148" s="6"/>
      <c r="I148" s="6"/>
      <c r="J148" s="6"/>
      <c r="K148" s="39">
        <v>1</v>
      </c>
      <c r="L148" s="41">
        <v>1440.33</v>
      </c>
      <c r="M148" s="41">
        <v>1440.33</v>
      </c>
      <c r="N148" s="6"/>
      <c r="O148" s="39">
        <v>13589</v>
      </c>
      <c r="P148" s="6">
        <v>305</v>
      </c>
      <c r="Q148" s="6">
        <v>853</v>
      </c>
      <c r="R148" s="6" t="s">
        <v>692</v>
      </c>
      <c r="S148" s="43">
        <f t="shared" si="7"/>
        <v>3.535382185</v>
      </c>
      <c r="T148" s="6"/>
    </row>
    <row r="149" spans="1:20" ht="20.100000000000001" customHeight="1" x14ac:dyDescent="0.15">
      <c r="A149" s="6">
        <v>147</v>
      </c>
      <c r="B149" s="39" t="s">
        <v>693</v>
      </c>
      <c r="C149" s="6" t="s">
        <v>694</v>
      </c>
      <c r="D149" s="39" t="s">
        <v>691</v>
      </c>
      <c r="E149" s="6"/>
      <c r="F149" s="6"/>
      <c r="G149" s="6"/>
      <c r="H149" s="6"/>
      <c r="I149" s="6"/>
      <c r="J149" s="6"/>
      <c r="K149" s="39">
        <v>1</v>
      </c>
      <c r="L149" s="41">
        <v>1440.33</v>
      </c>
      <c r="M149" s="41">
        <v>1440.33</v>
      </c>
      <c r="N149" s="6"/>
      <c r="O149" s="39">
        <v>13589</v>
      </c>
      <c r="P149" s="6">
        <v>305</v>
      </c>
      <c r="Q149" s="6">
        <v>853</v>
      </c>
      <c r="R149" s="6" t="s">
        <v>692</v>
      </c>
      <c r="S149" s="43">
        <f t="shared" si="7"/>
        <v>3.535382185</v>
      </c>
      <c r="T149" s="6"/>
    </row>
    <row r="150" spans="1:20" ht="20.100000000000001" customHeight="1" x14ac:dyDescent="0.15">
      <c r="A150" s="6">
        <v>148</v>
      </c>
      <c r="B150" s="39" t="s">
        <v>695</v>
      </c>
      <c r="C150" s="6" t="s">
        <v>696</v>
      </c>
      <c r="D150" s="39" t="s">
        <v>573</v>
      </c>
      <c r="E150" s="6"/>
      <c r="F150" s="6"/>
      <c r="G150" s="6"/>
      <c r="H150" s="6"/>
      <c r="I150" s="6"/>
      <c r="J150" s="6"/>
      <c r="K150" s="39">
        <v>1</v>
      </c>
      <c r="L150" s="41">
        <v>146.28</v>
      </c>
      <c r="M150" s="41">
        <v>146.28</v>
      </c>
      <c r="N150" s="6"/>
      <c r="O150" s="39">
        <v>1828</v>
      </c>
      <c r="P150" s="6">
        <v>305</v>
      </c>
      <c r="Q150" s="6">
        <v>450</v>
      </c>
      <c r="R150" s="6" t="s">
        <v>697</v>
      </c>
      <c r="S150" s="43">
        <f t="shared" si="7"/>
        <v>0.25089299999999998</v>
      </c>
      <c r="T150" s="6"/>
    </row>
    <row r="151" spans="1:20" ht="20.100000000000001" customHeight="1" x14ac:dyDescent="0.15">
      <c r="A151" s="6">
        <v>149</v>
      </c>
      <c r="B151" s="39" t="s">
        <v>698</v>
      </c>
      <c r="C151" s="6" t="s">
        <v>699</v>
      </c>
      <c r="D151" s="39" t="s">
        <v>573</v>
      </c>
      <c r="E151" s="6"/>
      <c r="F151" s="6"/>
      <c r="G151" s="6"/>
      <c r="H151" s="6"/>
      <c r="I151" s="6"/>
      <c r="J151" s="6"/>
      <c r="K151" s="39">
        <v>1</v>
      </c>
      <c r="L151" s="41">
        <v>152.56</v>
      </c>
      <c r="M151" s="41">
        <v>152.56</v>
      </c>
      <c r="N151" s="6"/>
      <c r="O151" s="39">
        <v>1828</v>
      </c>
      <c r="P151" s="6">
        <v>305</v>
      </c>
      <c r="Q151" s="6">
        <v>450</v>
      </c>
      <c r="R151" s="6" t="s">
        <v>697</v>
      </c>
      <c r="S151" s="43">
        <f t="shared" si="7"/>
        <v>0.25089299999999998</v>
      </c>
      <c r="T151" s="6"/>
    </row>
    <row r="152" spans="1:20" ht="20.100000000000001" customHeight="1" x14ac:dyDescent="0.15">
      <c r="A152" s="6">
        <v>150</v>
      </c>
      <c r="B152" s="39" t="s">
        <v>700</v>
      </c>
      <c r="C152" s="6" t="s">
        <v>701</v>
      </c>
      <c r="D152" s="39" t="s">
        <v>573</v>
      </c>
      <c r="E152" s="6"/>
      <c r="F152" s="6"/>
      <c r="G152" s="6"/>
      <c r="H152" s="6"/>
      <c r="I152" s="6"/>
      <c r="J152" s="6"/>
      <c r="K152" s="39">
        <v>1</v>
      </c>
      <c r="L152" s="41">
        <v>402.21</v>
      </c>
      <c r="M152" s="41">
        <v>402.21</v>
      </c>
      <c r="N152" s="6"/>
      <c r="O152" s="39">
        <v>4828</v>
      </c>
      <c r="P152" s="6">
        <v>200</v>
      </c>
      <c r="Q152" s="6">
        <v>450</v>
      </c>
      <c r="R152" s="6" t="s">
        <v>702</v>
      </c>
      <c r="S152" s="43">
        <f t="shared" si="7"/>
        <v>0.43452000000000002</v>
      </c>
      <c r="T152" s="6"/>
    </row>
    <row r="153" spans="1:20" ht="20.100000000000001" customHeight="1" x14ac:dyDescent="0.15">
      <c r="A153" s="6">
        <v>151</v>
      </c>
      <c r="B153" s="39" t="s">
        <v>703</v>
      </c>
      <c r="C153" s="6" t="s">
        <v>704</v>
      </c>
      <c r="D153" s="39" t="s">
        <v>573</v>
      </c>
      <c r="E153" s="6"/>
      <c r="F153" s="6"/>
      <c r="G153" s="6"/>
      <c r="H153" s="6"/>
      <c r="I153" s="6"/>
      <c r="J153" s="6"/>
      <c r="K153" s="39">
        <v>1</v>
      </c>
      <c r="L153" s="41">
        <v>402.21</v>
      </c>
      <c r="M153" s="41">
        <v>402.21</v>
      </c>
      <c r="N153" s="6"/>
      <c r="O153" s="39">
        <v>4828</v>
      </c>
      <c r="P153" s="6">
        <v>305</v>
      </c>
      <c r="Q153" s="6">
        <v>450</v>
      </c>
      <c r="R153" s="6" t="s">
        <v>705</v>
      </c>
      <c r="S153" s="43">
        <f t="shared" si="7"/>
        <v>0.66264299999999998</v>
      </c>
      <c r="T153" s="6"/>
    </row>
    <row r="154" spans="1:20" ht="20.100000000000001" customHeight="1" x14ac:dyDescent="0.15">
      <c r="A154" s="6">
        <v>152</v>
      </c>
      <c r="B154" s="39" t="s">
        <v>706</v>
      </c>
      <c r="C154" s="6" t="s">
        <v>707</v>
      </c>
      <c r="D154" s="39" t="s">
        <v>573</v>
      </c>
      <c r="E154" s="6"/>
      <c r="F154" s="6"/>
      <c r="G154" s="6"/>
      <c r="H154" s="6"/>
      <c r="I154" s="6"/>
      <c r="J154" s="6"/>
      <c r="K154" s="39">
        <v>12</v>
      </c>
      <c r="L154" s="41">
        <v>424.75</v>
      </c>
      <c r="M154" s="41">
        <v>5097.05</v>
      </c>
      <c r="N154" s="6"/>
      <c r="O154" s="39">
        <v>5670</v>
      </c>
      <c r="P154" s="6">
        <v>200</v>
      </c>
      <c r="Q154" s="6">
        <v>450</v>
      </c>
      <c r="R154" s="6" t="s">
        <v>708</v>
      </c>
      <c r="S154" s="43">
        <f t="shared" si="7"/>
        <v>6.1235999999999997</v>
      </c>
      <c r="T154" s="6"/>
    </row>
    <row r="155" spans="1:20" ht="20.100000000000001" customHeight="1" x14ac:dyDescent="0.15">
      <c r="A155" s="6">
        <v>153</v>
      </c>
      <c r="B155" s="39" t="s">
        <v>709</v>
      </c>
      <c r="C155" s="6" t="s">
        <v>710</v>
      </c>
      <c r="D155" s="39" t="s">
        <v>573</v>
      </c>
      <c r="E155" s="6"/>
      <c r="F155" s="6"/>
      <c r="G155" s="6"/>
      <c r="H155" s="6"/>
      <c r="I155" s="6"/>
      <c r="J155" s="6"/>
      <c r="K155" s="39">
        <v>4</v>
      </c>
      <c r="L155" s="41">
        <v>544.61</v>
      </c>
      <c r="M155" s="41">
        <v>2178.46</v>
      </c>
      <c r="N155" s="6"/>
      <c r="O155" s="39">
        <v>7270</v>
      </c>
      <c r="P155" s="6">
        <v>200</v>
      </c>
      <c r="Q155" s="6">
        <v>450</v>
      </c>
      <c r="R155" s="6" t="s">
        <v>711</v>
      </c>
      <c r="S155" s="43">
        <f t="shared" si="7"/>
        <v>2.6172</v>
      </c>
      <c r="T155" s="6"/>
    </row>
    <row r="156" spans="1:20" ht="20.100000000000001" customHeight="1" x14ac:dyDescent="0.15">
      <c r="A156" s="6">
        <v>154</v>
      </c>
      <c r="B156" s="39" t="s">
        <v>712</v>
      </c>
      <c r="C156" s="6" t="s">
        <v>713</v>
      </c>
      <c r="D156" s="39" t="s">
        <v>573</v>
      </c>
      <c r="E156" s="6"/>
      <c r="F156" s="6"/>
      <c r="G156" s="6"/>
      <c r="H156" s="6"/>
      <c r="I156" s="6"/>
      <c r="J156" s="6"/>
      <c r="K156" s="39">
        <v>8</v>
      </c>
      <c r="L156" s="41">
        <v>537.12</v>
      </c>
      <c r="M156" s="41">
        <v>4296.9799999999996</v>
      </c>
      <c r="N156" s="6"/>
      <c r="O156" s="39">
        <v>7170</v>
      </c>
      <c r="P156" s="6">
        <v>200</v>
      </c>
      <c r="Q156" s="6">
        <v>450</v>
      </c>
      <c r="R156" s="6" t="s">
        <v>714</v>
      </c>
      <c r="S156" s="43">
        <f t="shared" si="7"/>
        <v>5.1623999999999999</v>
      </c>
      <c r="T156" s="6"/>
    </row>
    <row r="157" spans="1:20" ht="20.100000000000001" customHeight="1" x14ac:dyDescent="0.15">
      <c r="A157" s="6">
        <v>155</v>
      </c>
      <c r="B157" s="39" t="s">
        <v>715</v>
      </c>
      <c r="C157" s="6" t="s">
        <v>716</v>
      </c>
      <c r="D157" s="39" t="s">
        <v>573</v>
      </c>
      <c r="E157" s="6"/>
      <c r="F157" s="6"/>
      <c r="G157" s="6"/>
      <c r="H157" s="6"/>
      <c r="I157" s="6"/>
      <c r="J157" s="6"/>
      <c r="K157" s="39">
        <v>2</v>
      </c>
      <c r="L157" s="41">
        <v>133.72</v>
      </c>
      <c r="M157" s="41">
        <v>267.44</v>
      </c>
      <c r="N157" s="6"/>
      <c r="O157" s="39">
        <v>1785</v>
      </c>
      <c r="P157" s="6">
        <v>200</v>
      </c>
      <c r="Q157" s="6">
        <v>450</v>
      </c>
      <c r="R157" s="6" t="s">
        <v>717</v>
      </c>
      <c r="S157" s="43">
        <f t="shared" si="7"/>
        <v>0.32129999999999997</v>
      </c>
      <c r="T157" s="6"/>
    </row>
    <row r="158" spans="1:20" ht="20.100000000000001" customHeight="1" x14ac:dyDescent="0.15">
      <c r="A158" s="6">
        <v>156</v>
      </c>
      <c r="B158" s="39" t="s">
        <v>718</v>
      </c>
      <c r="C158" s="6" t="s">
        <v>719</v>
      </c>
      <c r="D158" s="39" t="s">
        <v>573</v>
      </c>
      <c r="E158" s="6"/>
      <c r="F158" s="6"/>
      <c r="G158" s="6"/>
      <c r="H158" s="6"/>
      <c r="I158" s="6"/>
      <c r="J158" s="6"/>
      <c r="K158" s="39">
        <v>5</v>
      </c>
      <c r="L158" s="41">
        <v>506.41</v>
      </c>
      <c r="M158" s="41">
        <v>2532.04</v>
      </c>
      <c r="N158" s="6"/>
      <c r="O158" s="39">
        <v>6760</v>
      </c>
      <c r="P158" s="6">
        <v>200</v>
      </c>
      <c r="Q158" s="6">
        <v>450</v>
      </c>
      <c r="R158" s="6" t="s">
        <v>720</v>
      </c>
      <c r="S158" s="43">
        <f t="shared" si="7"/>
        <v>3.0420000000000003</v>
      </c>
      <c r="T158" s="6"/>
    </row>
    <row r="159" spans="1:20" ht="20.100000000000001" customHeight="1" x14ac:dyDescent="0.15">
      <c r="A159" s="6">
        <v>157</v>
      </c>
      <c r="B159" s="39" t="s">
        <v>721</v>
      </c>
      <c r="C159" s="6" t="s">
        <v>722</v>
      </c>
      <c r="D159" s="39" t="s">
        <v>573</v>
      </c>
      <c r="E159" s="6"/>
      <c r="F159" s="6"/>
      <c r="G159" s="6"/>
      <c r="H159" s="6"/>
      <c r="I159" s="6"/>
      <c r="J159" s="6"/>
      <c r="K159" s="39">
        <v>4</v>
      </c>
      <c r="L159" s="41">
        <v>519.96</v>
      </c>
      <c r="M159" s="41">
        <v>2079.86</v>
      </c>
      <c r="N159" s="6"/>
      <c r="O159" s="39">
        <v>6760</v>
      </c>
      <c r="P159" s="6">
        <v>200</v>
      </c>
      <c r="Q159" s="6">
        <v>450</v>
      </c>
      <c r="R159" s="6" t="s">
        <v>720</v>
      </c>
      <c r="S159" s="43">
        <f t="shared" si="7"/>
        <v>2.4336000000000002</v>
      </c>
      <c r="T159" s="6"/>
    </row>
    <row r="160" spans="1:20" ht="20.100000000000001" customHeight="1" x14ac:dyDescent="0.15">
      <c r="A160" s="6">
        <v>158</v>
      </c>
      <c r="B160" s="39" t="s">
        <v>723</v>
      </c>
      <c r="C160" s="6" t="s">
        <v>724</v>
      </c>
      <c r="D160" s="39" t="s">
        <v>725</v>
      </c>
      <c r="E160" s="6"/>
      <c r="F160" s="6"/>
      <c r="G160" s="6"/>
      <c r="H160" s="6"/>
      <c r="I160" s="6"/>
      <c r="J160" s="6"/>
      <c r="K160" s="39">
        <v>4</v>
      </c>
      <c r="L160" s="41">
        <v>36.82</v>
      </c>
      <c r="M160" s="41">
        <v>147.30000000000001</v>
      </c>
      <c r="N160" s="6"/>
      <c r="O160" s="39">
        <v>1795</v>
      </c>
      <c r="P160" s="6">
        <v>88</v>
      </c>
      <c r="Q160" s="6">
        <v>160</v>
      </c>
      <c r="R160" s="6" t="s">
        <v>726</v>
      </c>
      <c r="S160" s="43">
        <f t="shared" si="7"/>
        <v>0.1010944</v>
      </c>
      <c r="T160" s="6"/>
    </row>
    <row r="161" spans="1:20" ht="20.100000000000001" customHeight="1" x14ac:dyDescent="0.15">
      <c r="A161" s="6">
        <v>159</v>
      </c>
      <c r="B161" s="39" t="s">
        <v>727</v>
      </c>
      <c r="C161" s="6" t="s">
        <v>728</v>
      </c>
      <c r="D161" s="39" t="s">
        <v>725</v>
      </c>
      <c r="E161" s="6"/>
      <c r="F161" s="6"/>
      <c r="G161" s="6"/>
      <c r="H161" s="6"/>
      <c r="I161" s="6"/>
      <c r="J161" s="6"/>
      <c r="K161" s="39">
        <v>2</v>
      </c>
      <c r="L161" s="41">
        <v>39.26</v>
      </c>
      <c r="M161" s="41">
        <v>78.53</v>
      </c>
      <c r="N161" s="6"/>
      <c r="O161" s="39">
        <v>1795</v>
      </c>
      <c r="P161" s="6">
        <v>150</v>
      </c>
      <c r="Q161" s="6">
        <v>170</v>
      </c>
      <c r="R161" s="6" t="s">
        <v>729</v>
      </c>
      <c r="S161" s="43">
        <f t="shared" si="7"/>
        <v>9.1545000000000001E-2</v>
      </c>
      <c r="T161" s="6"/>
    </row>
    <row r="162" spans="1:20" ht="20.100000000000001" customHeight="1" x14ac:dyDescent="0.15">
      <c r="A162" s="6">
        <v>160</v>
      </c>
      <c r="B162" s="39" t="s">
        <v>730</v>
      </c>
      <c r="C162" s="6" t="s">
        <v>731</v>
      </c>
      <c r="D162" s="39" t="s">
        <v>725</v>
      </c>
      <c r="E162" s="6"/>
      <c r="F162" s="6"/>
      <c r="G162" s="6"/>
      <c r="H162" s="6"/>
      <c r="I162" s="6"/>
      <c r="J162" s="6"/>
      <c r="K162" s="39">
        <v>2</v>
      </c>
      <c r="L162" s="41">
        <v>15.94</v>
      </c>
      <c r="M162" s="41">
        <v>31.87</v>
      </c>
      <c r="N162" s="6"/>
      <c r="O162" s="39">
        <v>744</v>
      </c>
      <c r="P162" s="6">
        <v>88</v>
      </c>
      <c r="Q162" s="6">
        <v>160</v>
      </c>
      <c r="R162" s="6" t="s">
        <v>732</v>
      </c>
      <c r="S162" s="43">
        <f t="shared" si="7"/>
        <v>2.0951040000000001E-2</v>
      </c>
      <c r="T162" s="6"/>
    </row>
    <row r="163" spans="1:20" ht="20.100000000000001" customHeight="1" x14ac:dyDescent="0.15">
      <c r="A163" s="6">
        <v>161</v>
      </c>
      <c r="B163" s="39" t="s">
        <v>733</v>
      </c>
      <c r="C163" s="6" t="s">
        <v>734</v>
      </c>
      <c r="D163" s="39" t="s">
        <v>725</v>
      </c>
      <c r="E163" s="6"/>
      <c r="F163" s="6"/>
      <c r="G163" s="6"/>
      <c r="H163" s="6"/>
      <c r="I163" s="6"/>
      <c r="J163" s="6"/>
      <c r="K163" s="39">
        <v>3</v>
      </c>
      <c r="L163" s="41">
        <v>40.74</v>
      </c>
      <c r="M163" s="41">
        <v>122.22</v>
      </c>
      <c r="N163" s="6"/>
      <c r="O163" s="39">
        <v>1986</v>
      </c>
      <c r="P163" s="6">
        <v>88</v>
      </c>
      <c r="Q163" s="6">
        <v>160</v>
      </c>
      <c r="R163" s="6" t="s">
        <v>735</v>
      </c>
      <c r="S163" s="43">
        <f t="shared" si="7"/>
        <v>8.388864E-2</v>
      </c>
      <c r="T163" s="6"/>
    </row>
    <row r="164" spans="1:20" ht="20.100000000000001" customHeight="1" x14ac:dyDescent="0.15">
      <c r="A164" s="6">
        <v>162</v>
      </c>
      <c r="B164" s="39" t="s">
        <v>736</v>
      </c>
      <c r="C164" s="6" t="s">
        <v>737</v>
      </c>
      <c r="D164" s="39" t="s">
        <v>725</v>
      </c>
      <c r="E164" s="6"/>
      <c r="F164" s="6"/>
      <c r="G164" s="6"/>
      <c r="H164" s="6"/>
      <c r="I164" s="6"/>
      <c r="J164" s="6"/>
      <c r="K164" s="39">
        <v>2</v>
      </c>
      <c r="L164" s="41">
        <v>50.03</v>
      </c>
      <c r="M164" s="41">
        <v>100.06</v>
      </c>
      <c r="N164" s="6"/>
      <c r="O164" s="39">
        <v>2439</v>
      </c>
      <c r="P164" s="6">
        <v>88</v>
      </c>
      <c r="Q164" s="6">
        <v>160</v>
      </c>
      <c r="R164" s="6" t="s">
        <v>738</v>
      </c>
      <c r="S164" s="43">
        <f t="shared" ref="S164:S227" si="8">O164*P164*Q164/1000000000*K164</f>
        <v>6.8682240000000006E-2</v>
      </c>
      <c r="T164" s="6"/>
    </row>
    <row r="165" spans="1:20" ht="20.100000000000001" customHeight="1" x14ac:dyDescent="0.15">
      <c r="A165" s="6">
        <v>163</v>
      </c>
      <c r="B165" s="39" t="s">
        <v>739</v>
      </c>
      <c r="C165" s="6" t="s">
        <v>740</v>
      </c>
      <c r="D165" s="39" t="s">
        <v>725</v>
      </c>
      <c r="E165" s="6"/>
      <c r="F165" s="6"/>
      <c r="G165" s="6"/>
      <c r="H165" s="6"/>
      <c r="I165" s="6"/>
      <c r="J165" s="6"/>
      <c r="K165" s="39">
        <v>2</v>
      </c>
      <c r="L165" s="41">
        <v>26.45</v>
      </c>
      <c r="M165" s="41">
        <v>52.91</v>
      </c>
      <c r="N165" s="6"/>
      <c r="O165" s="39">
        <v>1171</v>
      </c>
      <c r="P165" s="6">
        <v>150</v>
      </c>
      <c r="Q165" s="6">
        <v>170</v>
      </c>
      <c r="R165" s="6" t="s">
        <v>741</v>
      </c>
      <c r="S165" s="43">
        <f t="shared" si="8"/>
        <v>5.9721000000000003E-2</v>
      </c>
      <c r="T165" s="6"/>
    </row>
    <row r="166" spans="1:20" ht="20.100000000000001" customHeight="1" x14ac:dyDescent="0.15">
      <c r="A166" s="6">
        <v>164</v>
      </c>
      <c r="B166" s="39" t="s">
        <v>742</v>
      </c>
      <c r="C166" s="6" t="s">
        <v>743</v>
      </c>
      <c r="D166" s="39" t="s">
        <v>725</v>
      </c>
      <c r="E166" s="6"/>
      <c r="F166" s="6"/>
      <c r="G166" s="6"/>
      <c r="H166" s="6"/>
      <c r="I166" s="6"/>
      <c r="J166" s="6"/>
      <c r="K166" s="39">
        <v>3</v>
      </c>
      <c r="L166" s="41">
        <v>33.72</v>
      </c>
      <c r="M166" s="41">
        <v>101.17</v>
      </c>
      <c r="N166" s="6"/>
      <c r="O166" s="39">
        <v>1644</v>
      </c>
      <c r="P166" s="6">
        <v>88</v>
      </c>
      <c r="Q166" s="6">
        <v>160</v>
      </c>
      <c r="R166" s="6" t="s">
        <v>744</v>
      </c>
      <c r="S166" s="43">
        <f t="shared" si="8"/>
        <v>6.944256E-2</v>
      </c>
      <c r="T166" s="6"/>
    </row>
    <row r="167" spans="1:20" ht="20.100000000000001" customHeight="1" x14ac:dyDescent="0.15">
      <c r="A167" s="6">
        <v>165</v>
      </c>
      <c r="B167" s="39" t="s">
        <v>745</v>
      </c>
      <c r="C167" s="6" t="s">
        <v>746</v>
      </c>
      <c r="D167" s="39" t="s">
        <v>725</v>
      </c>
      <c r="E167" s="6"/>
      <c r="F167" s="6"/>
      <c r="G167" s="6"/>
      <c r="H167" s="6"/>
      <c r="I167" s="6"/>
      <c r="J167" s="6"/>
      <c r="K167" s="39">
        <v>2</v>
      </c>
      <c r="L167" s="41">
        <v>8.74</v>
      </c>
      <c r="M167" s="41">
        <v>17.48</v>
      </c>
      <c r="N167" s="6"/>
      <c r="O167" s="39">
        <v>426</v>
      </c>
      <c r="P167" s="6">
        <v>88</v>
      </c>
      <c r="Q167" s="6">
        <v>160</v>
      </c>
      <c r="R167" s="6" t="s">
        <v>747</v>
      </c>
      <c r="S167" s="43">
        <f t="shared" si="8"/>
        <v>1.1996160000000001E-2</v>
      </c>
      <c r="T167" s="6"/>
    </row>
    <row r="168" spans="1:20" ht="20.100000000000001" customHeight="1" x14ac:dyDescent="0.15">
      <c r="A168" s="6">
        <v>166</v>
      </c>
      <c r="B168" s="39" t="s">
        <v>748</v>
      </c>
      <c r="C168" s="6" t="s">
        <v>749</v>
      </c>
      <c r="D168" s="39" t="s">
        <v>725</v>
      </c>
      <c r="E168" s="6"/>
      <c r="F168" s="6"/>
      <c r="G168" s="6"/>
      <c r="H168" s="6"/>
      <c r="I168" s="6"/>
      <c r="J168" s="6"/>
      <c r="K168" s="39">
        <v>2</v>
      </c>
      <c r="L168" s="41">
        <v>11.28</v>
      </c>
      <c r="M168" s="41">
        <v>22.56</v>
      </c>
      <c r="N168" s="6"/>
      <c r="O168" s="39">
        <v>550</v>
      </c>
      <c r="P168" s="6">
        <v>88</v>
      </c>
      <c r="Q168" s="6">
        <v>160</v>
      </c>
      <c r="R168" s="6" t="s">
        <v>750</v>
      </c>
      <c r="S168" s="43">
        <f t="shared" si="8"/>
        <v>1.5488E-2</v>
      </c>
      <c r="T168" s="6"/>
    </row>
    <row r="169" spans="1:20" ht="20.100000000000001" customHeight="1" x14ac:dyDescent="0.15">
      <c r="A169" s="6">
        <v>167</v>
      </c>
      <c r="B169" s="39" t="s">
        <v>751</v>
      </c>
      <c r="C169" s="6" t="s">
        <v>752</v>
      </c>
      <c r="D169" s="39" t="s">
        <v>725</v>
      </c>
      <c r="E169" s="6"/>
      <c r="F169" s="6"/>
      <c r="G169" s="6"/>
      <c r="H169" s="6"/>
      <c r="I169" s="6"/>
      <c r="J169" s="6"/>
      <c r="K169" s="39">
        <v>2</v>
      </c>
      <c r="L169" s="41">
        <v>52.47</v>
      </c>
      <c r="M169" s="41">
        <v>104.94</v>
      </c>
      <c r="N169" s="6"/>
      <c r="O169" s="39">
        <v>2439</v>
      </c>
      <c r="P169" s="6">
        <v>150</v>
      </c>
      <c r="Q169" s="6">
        <v>170</v>
      </c>
      <c r="R169" s="6" t="s">
        <v>753</v>
      </c>
      <c r="S169" s="43">
        <f t="shared" si="8"/>
        <v>0.124389</v>
      </c>
      <c r="T169" s="6"/>
    </row>
    <row r="170" spans="1:20" ht="20.100000000000001" customHeight="1" x14ac:dyDescent="0.15">
      <c r="A170" s="6">
        <v>168</v>
      </c>
      <c r="B170" s="39" t="s">
        <v>754</v>
      </c>
      <c r="C170" s="6" t="s">
        <v>755</v>
      </c>
      <c r="D170" s="39" t="s">
        <v>756</v>
      </c>
      <c r="E170" s="6"/>
      <c r="F170" s="6"/>
      <c r="G170" s="6"/>
      <c r="H170" s="6"/>
      <c r="I170" s="6"/>
      <c r="J170" s="6"/>
      <c r="K170" s="39">
        <v>4</v>
      </c>
      <c r="L170" s="41">
        <v>155.72999999999999</v>
      </c>
      <c r="M170" s="41">
        <v>622.91</v>
      </c>
      <c r="N170" s="6"/>
      <c r="O170" s="39">
        <v>2570</v>
      </c>
      <c r="P170" s="6">
        <v>290</v>
      </c>
      <c r="Q170" s="6">
        <v>2753</v>
      </c>
      <c r="R170" s="6" t="s">
        <v>757</v>
      </c>
      <c r="S170" s="43">
        <f t="shared" si="8"/>
        <v>8.2072436</v>
      </c>
      <c r="T170" s="6"/>
    </row>
    <row r="171" spans="1:20" ht="20.100000000000001" customHeight="1" x14ac:dyDescent="0.15">
      <c r="A171" s="6">
        <v>169</v>
      </c>
      <c r="B171" s="39" t="s">
        <v>758</v>
      </c>
      <c r="C171" s="6" t="s">
        <v>759</v>
      </c>
      <c r="D171" s="39" t="s">
        <v>756</v>
      </c>
      <c r="E171" s="6"/>
      <c r="F171" s="6"/>
      <c r="G171" s="6"/>
      <c r="H171" s="6"/>
      <c r="I171" s="6"/>
      <c r="J171" s="6"/>
      <c r="K171" s="39">
        <v>4</v>
      </c>
      <c r="L171" s="41">
        <v>155.72999999999999</v>
      </c>
      <c r="M171" s="41">
        <v>622.91</v>
      </c>
      <c r="N171" s="6"/>
      <c r="O171" s="39">
        <v>2570</v>
      </c>
      <c r="P171" s="6">
        <v>290</v>
      </c>
      <c r="Q171" s="6">
        <v>2753</v>
      </c>
      <c r="R171" s="6" t="s">
        <v>760</v>
      </c>
      <c r="S171" s="43">
        <f t="shared" si="8"/>
        <v>8.2072436</v>
      </c>
      <c r="T171" s="6"/>
    </row>
    <row r="172" spans="1:20" ht="20.100000000000001" customHeight="1" x14ac:dyDescent="0.15">
      <c r="A172" s="6">
        <v>170</v>
      </c>
      <c r="B172" s="39" t="s">
        <v>761</v>
      </c>
      <c r="C172" s="6" t="s">
        <v>762</v>
      </c>
      <c r="D172" s="39" t="s">
        <v>756</v>
      </c>
      <c r="E172" s="6"/>
      <c r="F172" s="6"/>
      <c r="G172" s="6"/>
      <c r="H172" s="6"/>
      <c r="I172" s="6"/>
      <c r="J172" s="6"/>
      <c r="K172" s="39">
        <v>8</v>
      </c>
      <c r="L172" s="41">
        <v>158.07</v>
      </c>
      <c r="M172" s="41">
        <v>1264.55</v>
      </c>
      <c r="N172" s="6"/>
      <c r="O172" s="39">
        <v>2570</v>
      </c>
      <c r="P172" s="6">
        <v>380</v>
      </c>
      <c r="Q172" s="6">
        <v>2753</v>
      </c>
      <c r="R172" s="6" t="s">
        <v>763</v>
      </c>
      <c r="S172" s="43">
        <f t="shared" si="8"/>
        <v>21.508638399999999</v>
      </c>
      <c r="T172" s="6"/>
    </row>
    <row r="173" spans="1:20" ht="20.100000000000001" customHeight="1" x14ac:dyDescent="0.15">
      <c r="A173" s="6">
        <v>171</v>
      </c>
      <c r="B173" s="39" t="s">
        <v>764</v>
      </c>
      <c r="C173" s="6" t="s">
        <v>765</v>
      </c>
      <c r="D173" s="39" t="s">
        <v>756</v>
      </c>
      <c r="E173" s="6"/>
      <c r="F173" s="6"/>
      <c r="G173" s="6"/>
      <c r="H173" s="6"/>
      <c r="I173" s="6"/>
      <c r="J173" s="6"/>
      <c r="K173" s="39">
        <v>4</v>
      </c>
      <c r="L173" s="41">
        <v>171.23</v>
      </c>
      <c r="M173" s="41">
        <v>684.91</v>
      </c>
      <c r="N173" s="6"/>
      <c r="O173" s="39">
        <v>2570</v>
      </c>
      <c r="P173" s="6">
        <v>556</v>
      </c>
      <c r="Q173" s="6">
        <v>2753</v>
      </c>
      <c r="R173" s="6" t="s">
        <v>766</v>
      </c>
      <c r="S173" s="43">
        <f t="shared" si="8"/>
        <v>15.73526704</v>
      </c>
      <c r="T173" s="6"/>
    </row>
    <row r="174" spans="1:20" ht="20.100000000000001" customHeight="1" x14ac:dyDescent="0.15">
      <c r="A174" s="6">
        <v>172</v>
      </c>
      <c r="B174" s="39" t="s">
        <v>767</v>
      </c>
      <c r="C174" s="6" t="s">
        <v>768</v>
      </c>
      <c r="D174" s="39" t="s">
        <v>756</v>
      </c>
      <c r="E174" s="6"/>
      <c r="F174" s="6"/>
      <c r="G174" s="6"/>
      <c r="H174" s="6"/>
      <c r="I174" s="6"/>
      <c r="J174" s="6"/>
      <c r="K174" s="39">
        <v>4</v>
      </c>
      <c r="L174" s="41">
        <v>171.23</v>
      </c>
      <c r="M174" s="41">
        <v>684.91</v>
      </c>
      <c r="N174" s="6"/>
      <c r="O174" s="39">
        <v>2570</v>
      </c>
      <c r="P174" s="6">
        <v>556</v>
      </c>
      <c r="Q174" s="6">
        <v>2753</v>
      </c>
      <c r="R174" s="6" t="s">
        <v>766</v>
      </c>
      <c r="S174" s="43">
        <f t="shared" si="8"/>
        <v>15.73526704</v>
      </c>
      <c r="T174" s="6"/>
    </row>
    <row r="175" spans="1:20" ht="20.100000000000001" customHeight="1" x14ac:dyDescent="0.15">
      <c r="A175" s="6">
        <v>173</v>
      </c>
      <c r="B175" s="39" t="s">
        <v>769</v>
      </c>
      <c r="C175" s="6" t="s">
        <v>770</v>
      </c>
      <c r="D175" s="39" t="s">
        <v>771</v>
      </c>
      <c r="E175" s="6"/>
      <c r="F175" s="6"/>
      <c r="G175" s="6"/>
      <c r="H175" s="6"/>
      <c r="I175" s="6"/>
      <c r="J175" s="6"/>
      <c r="K175" s="39">
        <v>2</v>
      </c>
      <c r="L175" s="41">
        <v>367.01</v>
      </c>
      <c r="M175" s="41">
        <v>734.02</v>
      </c>
      <c r="N175" s="6"/>
      <c r="O175" s="39">
        <v>4620</v>
      </c>
      <c r="P175" s="6">
        <v>340</v>
      </c>
      <c r="Q175" s="6">
        <v>4803</v>
      </c>
      <c r="R175" s="6" t="s">
        <v>772</v>
      </c>
      <c r="S175" s="43">
        <f t="shared" si="8"/>
        <v>15.089104799999999</v>
      </c>
      <c r="T175" s="6"/>
    </row>
    <row r="176" spans="1:20" ht="20.100000000000001" customHeight="1" x14ac:dyDescent="0.15">
      <c r="A176" s="6">
        <v>174</v>
      </c>
      <c r="B176" s="39" t="s">
        <v>773</v>
      </c>
      <c r="C176" s="6" t="s">
        <v>774</v>
      </c>
      <c r="D176" s="39" t="s">
        <v>771</v>
      </c>
      <c r="E176" s="6"/>
      <c r="F176" s="6"/>
      <c r="G176" s="6"/>
      <c r="H176" s="6"/>
      <c r="I176" s="6"/>
      <c r="J176" s="6"/>
      <c r="K176" s="39">
        <v>2</v>
      </c>
      <c r="L176" s="41">
        <v>367.01</v>
      </c>
      <c r="M176" s="41">
        <v>734.02</v>
      </c>
      <c r="N176" s="6"/>
      <c r="O176" s="39">
        <v>4620</v>
      </c>
      <c r="P176" s="6">
        <v>340</v>
      </c>
      <c r="Q176" s="6">
        <v>4803</v>
      </c>
      <c r="R176" s="6" t="s">
        <v>772</v>
      </c>
      <c r="S176" s="43">
        <f t="shared" si="8"/>
        <v>15.089104799999999</v>
      </c>
      <c r="T176" s="6"/>
    </row>
    <row r="177" spans="1:20" ht="20.100000000000001" customHeight="1" x14ac:dyDescent="0.15">
      <c r="A177" s="6">
        <v>175</v>
      </c>
      <c r="B177" s="39" t="s">
        <v>775</v>
      </c>
      <c r="C177" s="6" t="s">
        <v>776</v>
      </c>
      <c r="D177" s="39" t="s">
        <v>771</v>
      </c>
      <c r="E177" s="6"/>
      <c r="F177" s="6"/>
      <c r="G177" s="6"/>
      <c r="H177" s="6"/>
      <c r="I177" s="6"/>
      <c r="J177" s="6"/>
      <c r="K177" s="39">
        <v>2</v>
      </c>
      <c r="L177" s="41">
        <v>385.74</v>
      </c>
      <c r="M177" s="41">
        <v>771.47</v>
      </c>
      <c r="N177" s="6"/>
      <c r="O177" s="39">
        <v>4620</v>
      </c>
      <c r="P177" s="6">
        <v>598</v>
      </c>
      <c r="Q177" s="6">
        <v>4803</v>
      </c>
      <c r="R177" s="6" t="s">
        <v>777</v>
      </c>
      <c r="S177" s="43">
        <f t="shared" si="8"/>
        <v>26.539072560000001</v>
      </c>
      <c r="T177" s="6"/>
    </row>
    <row r="178" spans="1:20" ht="20.100000000000001" customHeight="1" x14ac:dyDescent="0.15">
      <c r="A178" s="6">
        <v>176</v>
      </c>
      <c r="B178" s="39" t="s">
        <v>778</v>
      </c>
      <c r="C178" s="6" t="s">
        <v>779</v>
      </c>
      <c r="D178" s="39" t="s">
        <v>771</v>
      </c>
      <c r="E178" s="6"/>
      <c r="F178" s="6"/>
      <c r="G178" s="6"/>
      <c r="H178" s="6"/>
      <c r="I178" s="6"/>
      <c r="J178" s="6"/>
      <c r="K178" s="39">
        <v>2</v>
      </c>
      <c r="L178" s="41">
        <v>385.74</v>
      </c>
      <c r="M178" s="41">
        <v>771.47</v>
      </c>
      <c r="N178" s="6"/>
      <c r="O178" s="39">
        <v>4620</v>
      </c>
      <c r="P178" s="6">
        <v>598</v>
      </c>
      <c r="Q178" s="6">
        <v>4803</v>
      </c>
      <c r="R178" s="6" t="s">
        <v>777</v>
      </c>
      <c r="S178" s="43">
        <f t="shared" si="8"/>
        <v>26.539072560000001</v>
      </c>
      <c r="T178" s="6"/>
    </row>
    <row r="179" spans="1:20" ht="20.100000000000001" customHeight="1" x14ac:dyDescent="0.15">
      <c r="A179" s="6">
        <v>177</v>
      </c>
      <c r="B179" s="39" t="s">
        <v>780</v>
      </c>
      <c r="C179" s="6" t="s">
        <v>781</v>
      </c>
      <c r="D179" s="39" t="s">
        <v>771</v>
      </c>
      <c r="E179" s="6"/>
      <c r="F179" s="6"/>
      <c r="G179" s="6"/>
      <c r="H179" s="6"/>
      <c r="I179" s="6"/>
      <c r="J179" s="6"/>
      <c r="K179" s="39">
        <v>4</v>
      </c>
      <c r="L179" s="41">
        <v>369.35</v>
      </c>
      <c r="M179" s="41">
        <v>1477.39</v>
      </c>
      <c r="N179" s="6"/>
      <c r="O179" s="39">
        <v>4620</v>
      </c>
      <c r="P179" s="6">
        <v>430</v>
      </c>
      <c r="Q179" s="6">
        <v>4803</v>
      </c>
      <c r="R179" s="6" t="s">
        <v>782</v>
      </c>
      <c r="S179" s="43">
        <f t="shared" si="8"/>
        <v>38.166559200000002</v>
      </c>
      <c r="T179" s="6"/>
    </row>
    <row r="180" spans="1:20" ht="20.100000000000001" customHeight="1" x14ac:dyDescent="0.15">
      <c r="A180" s="6">
        <v>178</v>
      </c>
      <c r="B180" s="39" t="s">
        <v>783</v>
      </c>
      <c r="C180" s="6" t="s">
        <v>784</v>
      </c>
      <c r="D180" s="39" t="s">
        <v>785</v>
      </c>
      <c r="E180" s="6"/>
      <c r="F180" s="6"/>
      <c r="G180" s="6"/>
      <c r="H180" s="6"/>
      <c r="I180" s="6"/>
      <c r="J180" s="6"/>
      <c r="K180" s="39">
        <v>37</v>
      </c>
      <c r="L180" s="41">
        <v>82.87</v>
      </c>
      <c r="M180" s="41">
        <v>3066.22</v>
      </c>
      <c r="N180" s="6"/>
      <c r="O180" s="39">
        <v>6000</v>
      </c>
      <c r="P180" s="6">
        <v>1100</v>
      </c>
      <c r="Q180" s="6">
        <v>50</v>
      </c>
      <c r="R180" s="6" t="s">
        <v>786</v>
      </c>
      <c r="S180" s="43">
        <f t="shared" si="8"/>
        <v>12.21</v>
      </c>
      <c r="T180" s="6"/>
    </row>
    <row r="181" spans="1:20" ht="20.100000000000001" customHeight="1" x14ac:dyDescent="0.15">
      <c r="A181" s="6">
        <v>179</v>
      </c>
      <c r="B181" s="39" t="s">
        <v>787</v>
      </c>
      <c r="C181" s="6" t="s">
        <v>788</v>
      </c>
      <c r="D181" s="39" t="s">
        <v>789</v>
      </c>
      <c r="E181" s="6"/>
      <c r="F181" s="6"/>
      <c r="G181" s="6"/>
      <c r="H181" s="6"/>
      <c r="I181" s="6"/>
      <c r="J181" s="6"/>
      <c r="K181" s="39">
        <v>36</v>
      </c>
      <c r="L181" s="41">
        <v>1.22</v>
      </c>
      <c r="M181" s="41">
        <v>44.1</v>
      </c>
      <c r="N181" s="6"/>
      <c r="O181" s="39">
        <v>1532</v>
      </c>
      <c r="P181" s="6">
        <v>12</v>
      </c>
      <c r="Q181" s="6">
        <v>12</v>
      </c>
      <c r="R181" s="6" t="s">
        <v>790</v>
      </c>
      <c r="S181" s="43">
        <f t="shared" si="8"/>
        <v>7.9418880000000011E-3</v>
      </c>
      <c r="T181" s="6"/>
    </row>
    <row r="182" spans="1:20" ht="20.100000000000001" customHeight="1" x14ac:dyDescent="0.15">
      <c r="A182" s="6">
        <v>180</v>
      </c>
      <c r="B182" s="39" t="s">
        <v>791</v>
      </c>
      <c r="C182" s="6" t="s">
        <v>792</v>
      </c>
      <c r="D182" s="39" t="s">
        <v>789</v>
      </c>
      <c r="E182" s="6"/>
      <c r="F182" s="6"/>
      <c r="G182" s="6"/>
      <c r="H182" s="6"/>
      <c r="I182" s="6"/>
      <c r="J182" s="6"/>
      <c r="K182" s="39">
        <v>20</v>
      </c>
      <c r="L182" s="41">
        <v>1.18</v>
      </c>
      <c r="M182" s="41">
        <v>23.58</v>
      </c>
      <c r="N182" s="6"/>
      <c r="O182" s="39">
        <v>1475</v>
      </c>
      <c r="P182" s="6">
        <v>12</v>
      </c>
      <c r="Q182" s="6">
        <v>12</v>
      </c>
      <c r="R182" s="6" t="s">
        <v>793</v>
      </c>
      <c r="S182" s="43">
        <f t="shared" si="8"/>
        <v>4.248E-3</v>
      </c>
      <c r="T182" s="6"/>
    </row>
    <row r="183" spans="1:20" ht="20.100000000000001" customHeight="1" x14ac:dyDescent="0.15">
      <c r="A183" s="6">
        <v>181</v>
      </c>
      <c r="B183" s="39" t="s">
        <v>794</v>
      </c>
      <c r="C183" s="6" t="s">
        <v>795</v>
      </c>
      <c r="D183" s="39" t="s">
        <v>789</v>
      </c>
      <c r="E183" s="6"/>
      <c r="F183" s="6"/>
      <c r="G183" s="6"/>
      <c r="H183" s="6"/>
      <c r="I183" s="6"/>
      <c r="J183" s="6"/>
      <c r="K183" s="39">
        <v>36</v>
      </c>
      <c r="L183" s="41">
        <v>0.37</v>
      </c>
      <c r="M183" s="41">
        <v>13.38</v>
      </c>
      <c r="N183" s="6"/>
      <c r="O183" s="39">
        <v>465</v>
      </c>
      <c r="P183" s="6">
        <v>12</v>
      </c>
      <c r="Q183" s="6">
        <v>12</v>
      </c>
      <c r="R183" s="6" t="s">
        <v>796</v>
      </c>
      <c r="S183" s="43">
        <f t="shared" si="8"/>
        <v>2.41056E-3</v>
      </c>
      <c r="T183" s="6"/>
    </row>
    <row r="184" spans="1:20" ht="20.100000000000001" customHeight="1" x14ac:dyDescent="0.15">
      <c r="A184" s="6">
        <v>182</v>
      </c>
      <c r="B184" s="39" t="s">
        <v>797</v>
      </c>
      <c r="C184" s="6" t="s">
        <v>798</v>
      </c>
      <c r="D184" s="39" t="s">
        <v>789</v>
      </c>
      <c r="E184" s="6"/>
      <c r="F184" s="6"/>
      <c r="G184" s="6"/>
      <c r="H184" s="6"/>
      <c r="I184" s="6"/>
      <c r="J184" s="6"/>
      <c r="K184" s="39">
        <v>16</v>
      </c>
      <c r="L184" s="41">
        <v>1.17</v>
      </c>
      <c r="M184" s="41">
        <v>18.72</v>
      </c>
      <c r="N184" s="6"/>
      <c r="O184" s="39">
        <v>1463</v>
      </c>
      <c r="P184" s="6">
        <v>12</v>
      </c>
      <c r="Q184" s="6">
        <v>12</v>
      </c>
      <c r="R184" s="6" t="s">
        <v>799</v>
      </c>
      <c r="S184" s="43">
        <f t="shared" si="8"/>
        <v>3.3707519999999999E-3</v>
      </c>
      <c r="T184" s="6"/>
    </row>
    <row r="185" spans="1:20" ht="20.100000000000001" customHeight="1" x14ac:dyDescent="0.15">
      <c r="A185" s="6">
        <v>183</v>
      </c>
      <c r="B185" s="39" t="s">
        <v>800</v>
      </c>
      <c r="C185" s="6" t="s">
        <v>801</v>
      </c>
      <c r="D185" s="39" t="s">
        <v>789</v>
      </c>
      <c r="E185" s="6"/>
      <c r="F185" s="6"/>
      <c r="G185" s="6"/>
      <c r="H185" s="6"/>
      <c r="I185" s="6"/>
      <c r="J185" s="6"/>
      <c r="K185" s="39">
        <v>20</v>
      </c>
      <c r="L185" s="41">
        <v>1.01</v>
      </c>
      <c r="M185" s="41">
        <v>20.13</v>
      </c>
      <c r="N185" s="6"/>
      <c r="O185" s="39">
        <v>1259</v>
      </c>
      <c r="P185" s="6">
        <v>12</v>
      </c>
      <c r="Q185" s="6">
        <v>12</v>
      </c>
      <c r="R185" s="6" t="s">
        <v>802</v>
      </c>
      <c r="S185" s="43">
        <f t="shared" si="8"/>
        <v>3.6259200000000004E-3</v>
      </c>
      <c r="T185" s="6"/>
    </row>
    <row r="186" spans="1:20" ht="20.100000000000001" customHeight="1" x14ac:dyDescent="0.15">
      <c r="A186" s="6">
        <v>184</v>
      </c>
      <c r="B186" s="39" t="s">
        <v>803</v>
      </c>
      <c r="C186" s="6" t="s">
        <v>804</v>
      </c>
      <c r="D186" s="39" t="s">
        <v>789</v>
      </c>
      <c r="E186" s="6"/>
      <c r="F186" s="6"/>
      <c r="G186" s="6"/>
      <c r="H186" s="6"/>
      <c r="I186" s="6"/>
      <c r="J186" s="6"/>
      <c r="K186" s="39">
        <v>40</v>
      </c>
      <c r="L186" s="41">
        <v>0.94</v>
      </c>
      <c r="M186" s="41">
        <v>37.729999999999997</v>
      </c>
      <c r="N186" s="6"/>
      <c r="O186" s="39">
        <v>1180</v>
      </c>
      <c r="P186" s="6">
        <v>12</v>
      </c>
      <c r="Q186" s="6">
        <v>12</v>
      </c>
      <c r="R186" s="6" t="s">
        <v>805</v>
      </c>
      <c r="S186" s="43">
        <f t="shared" si="8"/>
        <v>6.7968000000000004E-3</v>
      </c>
      <c r="T186" s="6"/>
    </row>
    <row r="187" spans="1:20" ht="20.100000000000001" customHeight="1" x14ac:dyDescent="0.15">
      <c r="A187" s="6">
        <v>185</v>
      </c>
      <c r="B187" s="39" t="s">
        <v>806</v>
      </c>
      <c r="C187" s="6" t="s">
        <v>807</v>
      </c>
      <c r="D187" s="39" t="s">
        <v>789</v>
      </c>
      <c r="E187" s="6"/>
      <c r="F187" s="6"/>
      <c r="G187" s="6"/>
      <c r="H187" s="6"/>
      <c r="I187" s="6"/>
      <c r="J187" s="6"/>
      <c r="K187" s="39">
        <v>20</v>
      </c>
      <c r="L187" s="41">
        <v>1.03</v>
      </c>
      <c r="M187" s="41">
        <v>20.5</v>
      </c>
      <c r="N187" s="6"/>
      <c r="O187" s="39">
        <v>1283</v>
      </c>
      <c r="P187" s="6">
        <v>12</v>
      </c>
      <c r="Q187" s="6">
        <v>12</v>
      </c>
      <c r="R187" s="6" t="s">
        <v>808</v>
      </c>
      <c r="S187" s="43">
        <f t="shared" si="8"/>
        <v>3.6950400000000001E-3</v>
      </c>
      <c r="T187" s="6"/>
    </row>
    <row r="188" spans="1:20" ht="20.100000000000001" customHeight="1" x14ac:dyDescent="0.15">
      <c r="A188" s="6">
        <v>186</v>
      </c>
      <c r="B188" s="39" t="s">
        <v>809</v>
      </c>
      <c r="C188" s="6" t="s">
        <v>810</v>
      </c>
      <c r="D188" s="39" t="s">
        <v>789</v>
      </c>
      <c r="E188" s="6"/>
      <c r="F188" s="6"/>
      <c r="G188" s="6"/>
      <c r="H188" s="6"/>
      <c r="I188" s="6"/>
      <c r="J188" s="6"/>
      <c r="K188" s="39">
        <v>40</v>
      </c>
      <c r="L188" s="41">
        <v>1.01</v>
      </c>
      <c r="M188" s="41">
        <v>40.44</v>
      </c>
      <c r="N188" s="6"/>
      <c r="O188" s="39">
        <v>1265</v>
      </c>
      <c r="P188" s="6">
        <v>12</v>
      </c>
      <c r="Q188" s="6">
        <v>12</v>
      </c>
      <c r="R188" s="6" t="s">
        <v>811</v>
      </c>
      <c r="S188" s="43">
        <f t="shared" si="8"/>
        <v>7.2864000000000002E-3</v>
      </c>
      <c r="T188" s="6"/>
    </row>
    <row r="189" spans="1:20" ht="20.100000000000001" customHeight="1" x14ac:dyDescent="0.15">
      <c r="A189" s="99">
        <v>187</v>
      </c>
      <c r="B189" s="100" t="s">
        <v>812</v>
      </c>
      <c r="C189" s="99" t="s">
        <v>813</v>
      </c>
      <c r="D189" s="100" t="s">
        <v>814</v>
      </c>
      <c r="E189" s="6"/>
      <c r="F189" s="6"/>
      <c r="G189" s="6"/>
      <c r="H189" s="6"/>
      <c r="I189" s="6"/>
      <c r="J189" s="6"/>
      <c r="K189" s="39">
        <v>3</v>
      </c>
      <c r="L189" s="41">
        <f>189.08-L190</f>
        <v>146.88</v>
      </c>
      <c r="M189" s="41">
        <f>567.25-M190</f>
        <v>313.75</v>
      </c>
      <c r="N189" s="6"/>
      <c r="O189" s="39">
        <v>6334</v>
      </c>
      <c r="P189" s="6">
        <v>150</v>
      </c>
      <c r="Q189" s="6">
        <v>648</v>
      </c>
      <c r="R189" s="6" t="s">
        <v>815</v>
      </c>
      <c r="S189" s="43">
        <f t="shared" si="8"/>
        <v>1.8469944</v>
      </c>
      <c r="T189" s="6"/>
    </row>
    <row r="190" spans="1:20" ht="20.100000000000001" customHeight="1" x14ac:dyDescent="0.15">
      <c r="A190" s="99"/>
      <c r="B190" s="100"/>
      <c r="C190" s="99"/>
      <c r="D190" s="100"/>
      <c r="E190" s="6"/>
      <c r="F190" s="6"/>
      <c r="G190" s="6"/>
      <c r="H190" s="6"/>
      <c r="I190" s="6"/>
      <c r="J190" s="6"/>
      <c r="K190" s="39">
        <v>6</v>
      </c>
      <c r="L190" s="41">
        <v>42.2</v>
      </c>
      <c r="M190" s="41">
        <v>253.5</v>
      </c>
      <c r="N190" s="6"/>
      <c r="O190" s="39">
        <v>3051</v>
      </c>
      <c r="P190" s="6">
        <v>150</v>
      </c>
      <c r="Q190" s="6">
        <v>150</v>
      </c>
      <c r="R190" s="6" t="s">
        <v>816</v>
      </c>
      <c r="S190" s="43">
        <f t="shared" si="8"/>
        <v>0.411885</v>
      </c>
      <c r="T190" s="6"/>
    </row>
    <row r="191" spans="1:20" ht="20.100000000000001" customHeight="1" x14ac:dyDescent="0.15">
      <c r="A191" s="99">
        <v>188</v>
      </c>
      <c r="B191" s="100" t="s">
        <v>817</v>
      </c>
      <c r="C191" s="99" t="s">
        <v>818</v>
      </c>
      <c r="D191" s="100" t="s">
        <v>814</v>
      </c>
      <c r="E191" s="6"/>
      <c r="F191" s="6"/>
      <c r="G191" s="6"/>
      <c r="H191" s="6"/>
      <c r="I191" s="6"/>
      <c r="J191" s="6"/>
      <c r="K191" s="39">
        <v>3</v>
      </c>
      <c r="L191" s="41">
        <f>224.08-L192</f>
        <v>173.48000000000002</v>
      </c>
      <c r="M191" s="41">
        <f>672.25-M192</f>
        <v>368.65</v>
      </c>
      <c r="N191" s="6"/>
      <c r="O191" s="39">
        <v>7583</v>
      </c>
      <c r="P191" s="6">
        <v>150</v>
      </c>
      <c r="Q191" s="6">
        <v>706</v>
      </c>
      <c r="R191" s="6" t="s">
        <v>819</v>
      </c>
      <c r="S191" s="43">
        <f t="shared" si="8"/>
        <v>2.4091190999999998</v>
      </c>
      <c r="T191" s="6"/>
    </row>
    <row r="192" spans="1:20" ht="20.100000000000001" customHeight="1" x14ac:dyDescent="0.15">
      <c r="A192" s="99"/>
      <c r="B192" s="100"/>
      <c r="C192" s="99"/>
      <c r="D192" s="100"/>
      <c r="E192" s="6"/>
      <c r="F192" s="6"/>
      <c r="G192" s="6"/>
      <c r="H192" s="6"/>
      <c r="I192" s="6"/>
      <c r="J192" s="6"/>
      <c r="K192" s="39">
        <v>6</v>
      </c>
      <c r="L192" s="41">
        <v>50.6</v>
      </c>
      <c r="M192" s="41">
        <v>303.60000000000002</v>
      </c>
      <c r="N192" s="6"/>
      <c r="O192" s="39">
        <v>2646</v>
      </c>
      <c r="P192" s="6">
        <v>150</v>
      </c>
      <c r="Q192" s="6">
        <v>150</v>
      </c>
      <c r="R192" s="6" t="s">
        <v>820</v>
      </c>
      <c r="S192" s="43">
        <f t="shared" si="8"/>
        <v>0.35720999999999997</v>
      </c>
      <c r="T192" s="6"/>
    </row>
    <row r="193" spans="1:20" ht="20.100000000000001" customHeight="1" x14ac:dyDescent="0.15">
      <c r="A193" s="99">
        <v>189</v>
      </c>
      <c r="B193" s="100" t="s">
        <v>821</v>
      </c>
      <c r="C193" s="99" t="s">
        <v>822</v>
      </c>
      <c r="D193" s="100" t="s">
        <v>814</v>
      </c>
      <c r="E193" s="6"/>
      <c r="F193" s="6"/>
      <c r="G193" s="6"/>
      <c r="H193" s="6"/>
      <c r="I193" s="6"/>
      <c r="J193" s="6"/>
      <c r="K193" s="39">
        <v>3</v>
      </c>
      <c r="L193" s="41">
        <f>214.09-L194</f>
        <v>165.89</v>
      </c>
      <c r="M193" s="41">
        <f>642.26-M194</f>
        <v>352.76</v>
      </c>
      <c r="N193" s="6"/>
      <c r="O193" s="39">
        <v>7226</v>
      </c>
      <c r="P193" s="6">
        <v>150</v>
      </c>
      <c r="Q193" s="6">
        <v>681</v>
      </c>
      <c r="R193" s="6" t="s">
        <v>823</v>
      </c>
      <c r="S193" s="43">
        <f t="shared" si="8"/>
        <v>2.2144076999999998</v>
      </c>
      <c r="T193" s="6"/>
    </row>
    <row r="194" spans="1:20" ht="20.100000000000001" customHeight="1" x14ac:dyDescent="0.15">
      <c r="A194" s="99"/>
      <c r="B194" s="100"/>
      <c r="C194" s="99"/>
      <c r="D194" s="100"/>
      <c r="E194" s="6"/>
      <c r="F194" s="6"/>
      <c r="G194" s="6"/>
      <c r="H194" s="6"/>
      <c r="I194" s="6"/>
      <c r="J194" s="6"/>
      <c r="K194" s="39">
        <v>6</v>
      </c>
      <c r="L194" s="41">
        <v>48.2</v>
      </c>
      <c r="M194" s="41">
        <v>289.5</v>
      </c>
      <c r="N194" s="6"/>
      <c r="O194" s="39">
        <v>3481</v>
      </c>
      <c r="P194" s="6">
        <v>150</v>
      </c>
      <c r="Q194" s="6">
        <v>150</v>
      </c>
      <c r="R194" s="6" t="s">
        <v>824</v>
      </c>
      <c r="S194" s="43">
        <f t="shared" si="8"/>
        <v>0.46993499999999999</v>
      </c>
      <c r="T194" s="6"/>
    </row>
    <row r="195" spans="1:20" ht="20.100000000000001" customHeight="1" x14ac:dyDescent="0.15">
      <c r="A195" s="6">
        <v>200</v>
      </c>
      <c r="B195" s="39" t="s">
        <v>825</v>
      </c>
      <c r="C195" s="6" t="s">
        <v>826</v>
      </c>
      <c r="D195" s="39" t="s">
        <v>814</v>
      </c>
      <c r="E195" s="6"/>
      <c r="F195" s="6"/>
      <c r="G195" s="6"/>
      <c r="H195" s="6"/>
      <c r="I195" s="6"/>
      <c r="J195" s="6"/>
      <c r="K195" s="39">
        <v>20</v>
      </c>
      <c r="L195" s="41">
        <v>56.21</v>
      </c>
      <c r="M195" s="41">
        <v>1124.3</v>
      </c>
      <c r="N195" s="6"/>
      <c r="O195" s="39">
        <v>3780</v>
      </c>
      <c r="P195" s="6">
        <v>160</v>
      </c>
      <c r="Q195" s="6">
        <v>160</v>
      </c>
      <c r="R195" s="6" t="s">
        <v>827</v>
      </c>
      <c r="S195" s="43">
        <f t="shared" si="8"/>
        <v>1.9353600000000002</v>
      </c>
      <c r="T195" s="6"/>
    </row>
    <row r="196" spans="1:20" ht="20.100000000000001" customHeight="1" x14ac:dyDescent="0.15">
      <c r="A196" s="6">
        <v>201</v>
      </c>
      <c r="B196" s="39" t="s">
        <v>828</v>
      </c>
      <c r="C196" s="6" t="s">
        <v>829</v>
      </c>
      <c r="D196" s="39" t="s">
        <v>814</v>
      </c>
      <c r="E196" s="6"/>
      <c r="F196" s="6"/>
      <c r="G196" s="6"/>
      <c r="H196" s="6"/>
      <c r="I196" s="6"/>
      <c r="J196" s="6"/>
      <c r="K196" s="39">
        <v>10</v>
      </c>
      <c r="L196" s="41">
        <v>55.52</v>
      </c>
      <c r="M196" s="41">
        <v>555.16999999999996</v>
      </c>
      <c r="N196" s="6"/>
      <c r="O196" s="39">
        <v>3730</v>
      </c>
      <c r="P196" s="6">
        <v>160</v>
      </c>
      <c r="Q196" s="6">
        <v>160</v>
      </c>
      <c r="R196" s="6" t="s">
        <v>830</v>
      </c>
      <c r="S196" s="43">
        <f t="shared" si="8"/>
        <v>0.95488000000000006</v>
      </c>
      <c r="T196" s="6"/>
    </row>
    <row r="197" spans="1:20" ht="20.100000000000001" customHeight="1" x14ac:dyDescent="0.15">
      <c r="A197" s="6">
        <v>202</v>
      </c>
      <c r="B197" s="39" t="s">
        <v>831</v>
      </c>
      <c r="C197" s="6" t="s">
        <v>832</v>
      </c>
      <c r="D197" s="39" t="s">
        <v>789</v>
      </c>
      <c r="E197" s="6"/>
      <c r="F197" s="6"/>
      <c r="G197" s="6"/>
      <c r="H197" s="6"/>
      <c r="I197" s="6"/>
      <c r="J197" s="6"/>
      <c r="K197" s="39">
        <v>40</v>
      </c>
      <c r="L197" s="41">
        <v>1.91</v>
      </c>
      <c r="M197" s="41">
        <v>76.47</v>
      </c>
      <c r="N197" s="6"/>
      <c r="O197" s="39">
        <v>2392</v>
      </c>
      <c r="P197" s="6">
        <v>12</v>
      </c>
      <c r="Q197" s="6">
        <v>12</v>
      </c>
      <c r="R197" s="6" t="s">
        <v>833</v>
      </c>
      <c r="S197" s="43">
        <f t="shared" si="8"/>
        <v>1.3777920000000001E-2</v>
      </c>
      <c r="T197" s="6"/>
    </row>
    <row r="198" spans="1:20" ht="20.100000000000001" customHeight="1" x14ac:dyDescent="0.15">
      <c r="A198" s="6">
        <v>203</v>
      </c>
      <c r="B198" s="39" t="s">
        <v>834</v>
      </c>
      <c r="C198" s="6" t="s">
        <v>835</v>
      </c>
      <c r="D198" s="39" t="s">
        <v>789</v>
      </c>
      <c r="E198" s="6"/>
      <c r="F198" s="6"/>
      <c r="G198" s="6"/>
      <c r="H198" s="6"/>
      <c r="I198" s="6"/>
      <c r="J198" s="6"/>
      <c r="K198" s="39">
        <v>40</v>
      </c>
      <c r="L198" s="41">
        <v>1.85</v>
      </c>
      <c r="M198" s="41">
        <v>73.84</v>
      </c>
      <c r="N198" s="6"/>
      <c r="O198" s="39">
        <v>2309</v>
      </c>
      <c r="P198" s="6">
        <v>12</v>
      </c>
      <c r="Q198" s="6">
        <v>12</v>
      </c>
      <c r="R198" s="6" t="s">
        <v>836</v>
      </c>
      <c r="S198" s="43">
        <f t="shared" si="8"/>
        <v>1.329984E-2</v>
      </c>
      <c r="T198" s="6"/>
    </row>
    <row r="199" spans="1:20" ht="20.100000000000001" customHeight="1" x14ac:dyDescent="0.15">
      <c r="A199" s="6">
        <v>204</v>
      </c>
      <c r="B199" s="39" t="s">
        <v>837</v>
      </c>
      <c r="C199" s="6" t="s">
        <v>838</v>
      </c>
      <c r="D199" s="39" t="s">
        <v>789</v>
      </c>
      <c r="E199" s="6"/>
      <c r="F199" s="6"/>
      <c r="G199" s="6"/>
      <c r="H199" s="6"/>
      <c r="I199" s="6"/>
      <c r="J199" s="6"/>
      <c r="K199" s="39">
        <v>4</v>
      </c>
      <c r="L199" s="41">
        <v>1.93</v>
      </c>
      <c r="M199" s="41">
        <v>7.7</v>
      </c>
      <c r="N199" s="6"/>
      <c r="O199" s="39">
        <v>2409</v>
      </c>
      <c r="P199" s="6">
        <v>12</v>
      </c>
      <c r="Q199" s="6">
        <v>12</v>
      </c>
      <c r="R199" s="6" t="s">
        <v>839</v>
      </c>
      <c r="S199" s="43">
        <f t="shared" si="8"/>
        <v>1.3875840000000001E-3</v>
      </c>
      <c r="T199" s="6"/>
    </row>
    <row r="200" spans="1:20" ht="20.100000000000001" customHeight="1" x14ac:dyDescent="0.15">
      <c r="A200" s="6">
        <v>205</v>
      </c>
      <c r="B200" s="39" t="s">
        <v>840</v>
      </c>
      <c r="C200" s="6" t="s">
        <v>841</v>
      </c>
      <c r="D200" s="39" t="s">
        <v>789</v>
      </c>
      <c r="E200" s="6"/>
      <c r="F200" s="6"/>
      <c r="G200" s="6"/>
      <c r="H200" s="6"/>
      <c r="I200" s="6"/>
      <c r="J200" s="6"/>
      <c r="K200" s="39">
        <v>4</v>
      </c>
      <c r="L200" s="41">
        <v>1.92</v>
      </c>
      <c r="M200" s="41">
        <v>7.69</v>
      </c>
      <c r="N200" s="6"/>
      <c r="O200" s="39">
        <v>2404</v>
      </c>
      <c r="P200" s="6">
        <v>12</v>
      </c>
      <c r="Q200" s="6">
        <v>12</v>
      </c>
      <c r="R200" s="6" t="s">
        <v>842</v>
      </c>
      <c r="S200" s="43">
        <f t="shared" si="8"/>
        <v>1.3847040000000001E-3</v>
      </c>
      <c r="T200" s="6"/>
    </row>
    <row r="201" spans="1:20" ht="20.100000000000001" customHeight="1" x14ac:dyDescent="0.15">
      <c r="A201" s="6">
        <v>206</v>
      </c>
      <c r="B201" s="39" t="s">
        <v>843</v>
      </c>
      <c r="C201" s="6" t="s">
        <v>844</v>
      </c>
      <c r="D201" s="39" t="s">
        <v>789</v>
      </c>
      <c r="E201" s="6"/>
      <c r="F201" s="6"/>
      <c r="G201" s="6"/>
      <c r="H201" s="6"/>
      <c r="I201" s="6"/>
      <c r="J201" s="6"/>
      <c r="K201" s="39">
        <v>4</v>
      </c>
      <c r="L201" s="41">
        <v>1.92</v>
      </c>
      <c r="M201" s="41">
        <v>7.69</v>
      </c>
      <c r="N201" s="6"/>
      <c r="O201" s="39">
        <v>2407</v>
      </c>
      <c r="P201" s="6">
        <v>12</v>
      </c>
      <c r="Q201" s="6">
        <v>12</v>
      </c>
      <c r="R201" s="6" t="s">
        <v>845</v>
      </c>
      <c r="S201" s="43">
        <f t="shared" si="8"/>
        <v>1.3864319999999999E-3</v>
      </c>
      <c r="T201" s="6"/>
    </row>
    <row r="202" spans="1:20" ht="20.100000000000001" customHeight="1" x14ac:dyDescent="0.15">
      <c r="A202" s="6">
        <v>207</v>
      </c>
      <c r="B202" s="39" t="s">
        <v>846</v>
      </c>
      <c r="C202" s="6" t="s">
        <v>847</v>
      </c>
      <c r="D202" s="39" t="s">
        <v>789</v>
      </c>
      <c r="E202" s="6"/>
      <c r="F202" s="6"/>
      <c r="G202" s="6"/>
      <c r="H202" s="6"/>
      <c r="I202" s="6"/>
      <c r="J202" s="6"/>
      <c r="K202" s="39">
        <v>4</v>
      </c>
      <c r="L202" s="41">
        <v>2.15</v>
      </c>
      <c r="M202" s="41">
        <v>8.6</v>
      </c>
      <c r="N202" s="6"/>
      <c r="O202" s="39">
        <v>2690</v>
      </c>
      <c r="P202" s="6">
        <v>12</v>
      </c>
      <c r="Q202" s="6">
        <v>12</v>
      </c>
      <c r="R202" s="6" t="s">
        <v>848</v>
      </c>
      <c r="S202" s="43">
        <f t="shared" si="8"/>
        <v>1.54944E-3</v>
      </c>
      <c r="T202" s="6"/>
    </row>
    <row r="203" spans="1:20" ht="20.100000000000001" customHeight="1" x14ac:dyDescent="0.15">
      <c r="A203" s="6">
        <v>208</v>
      </c>
      <c r="B203" s="39" t="s">
        <v>849</v>
      </c>
      <c r="C203" s="6" t="s">
        <v>850</v>
      </c>
      <c r="D203" s="39" t="s">
        <v>789</v>
      </c>
      <c r="E203" s="6"/>
      <c r="F203" s="6"/>
      <c r="G203" s="6"/>
      <c r="H203" s="6"/>
      <c r="I203" s="6"/>
      <c r="J203" s="6"/>
      <c r="K203" s="39">
        <v>8</v>
      </c>
      <c r="L203" s="41">
        <v>2.09</v>
      </c>
      <c r="M203" s="41">
        <v>16.739999999999998</v>
      </c>
      <c r="N203" s="6"/>
      <c r="O203" s="39">
        <v>2617</v>
      </c>
      <c r="P203" s="6">
        <v>12</v>
      </c>
      <c r="Q203" s="6">
        <v>12</v>
      </c>
      <c r="R203" s="6" t="s">
        <v>851</v>
      </c>
      <c r="S203" s="43">
        <f t="shared" si="8"/>
        <v>3.014784E-3</v>
      </c>
      <c r="T203" s="6"/>
    </row>
    <row r="204" spans="1:20" ht="20.100000000000001" customHeight="1" x14ac:dyDescent="0.15">
      <c r="A204" s="6">
        <v>209</v>
      </c>
      <c r="B204" s="39" t="s">
        <v>852</v>
      </c>
      <c r="C204" s="6" t="s">
        <v>853</v>
      </c>
      <c r="D204" s="39" t="s">
        <v>789</v>
      </c>
      <c r="E204" s="6"/>
      <c r="F204" s="6"/>
      <c r="G204" s="6"/>
      <c r="H204" s="6"/>
      <c r="I204" s="6"/>
      <c r="J204" s="6"/>
      <c r="K204" s="39">
        <v>16</v>
      </c>
      <c r="L204" s="41">
        <v>2.08</v>
      </c>
      <c r="M204" s="41">
        <v>33.33</v>
      </c>
      <c r="N204" s="6"/>
      <c r="O204" s="39">
        <v>2606</v>
      </c>
      <c r="P204" s="6">
        <v>12</v>
      </c>
      <c r="Q204" s="6">
        <v>12</v>
      </c>
      <c r="R204" s="6" t="s">
        <v>854</v>
      </c>
      <c r="S204" s="43">
        <f t="shared" si="8"/>
        <v>6.0042239999999998E-3</v>
      </c>
      <c r="T204" s="6"/>
    </row>
    <row r="205" spans="1:20" ht="20.100000000000001" customHeight="1" x14ac:dyDescent="0.15">
      <c r="A205" s="6">
        <v>210</v>
      </c>
      <c r="B205" s="39" t="s">
        <v>855</v>
      </c>
      <c r="C205" s="6" t="s">
        <v>856</v>
      </c>
      <c r="D205" s="39" t="s">
        <v>789</v>
      </c>
      <c r="E205" s="6"/>
      <c r="F205" s="6"/>
      <c r="G205" s="6"/>
      <c r="H205" s="6"/>
      <c r="I205" s="6"/>
      <c r="J205" s="6"/>
      <c r="K205" s="39">
        <v>8</v>
      </c>
      <c r="L205" s="41">
        <v>1.86</v>
      </c>
      <c r="M205" s="41">
        <v>14.87</v>
      </c>
      <c r="N205" s="6"/>
      <c r="O205" s="39">
        <v>2326</v>
      </c>
      <c r="P205" s="6">
        <v>12</v>
      </c>
      <c r="Q205" s="6">
        <v>12</v>
      </c>
      <c r="R205" s="6" t="s">
        <v>857</v>
      </c>
      <c r="S205" s="43">
        <f t="shared" si="8"/>
        <v>2.679552E-3</v>
      </c>
      <c r="T205" s="6"/>
    </row>
    <row r="206" spans="1:20" ht="20.100000000000001" customHeight="1" x14ac:dyDescent="0.15">
      <c r="A206" s="6">
        <v>211</v>
      </c>
      <c r="B206" s="39" t="s">
        <v>858</v>
      </c>
      <c r="C206" s="6" t="s">
        <v>859</v>
      </c>
      <c r="D206" s="39" t="s">
        <v>789</v>
      </c>
      <c r="E206" s="6"/>
      <c r="F206" s="6"/>
      <c r="G206" s="6"/>
      <c r="H206" s="6"/>
      <c r="I206" s="6"/>
      <c r="J206" s="6"/>
      <c r="K206" s="39">
        <v>8</v>
      </c>
      <c r="L206" s="41">
        <v>2.11</v>
      </c>
      <c r="M206" s="41">
        <v>16.87</v>
      </c>
      <c r="N206" s="6"/>
      <c r="O206" s="39">
        <v>2639</v>
      </c>
      <c r="P206" s="6">
        <v>12</v>
      </c>
      <c r="Q206" s="6">
        <v>12</v>
      </c>
      <c r="R206" s="6" t="s">
        <v>860</v>
      </c>
      <c r="S206" s="43">
        <f t="shared" si="8"/>
        <v>3.040128E-3</v>
      </c>
      <c r="T206" s="6"/>
    </row>
    <row r="207" spans="1:20" ht="20.100000000000001" customHeight="1" x14ac:dyDescent="0.15">
      <c r="A207" s="6">
        <v>212</v>
      </c>
      <c r="B207" s="39" t="s">
        <v>861</v>
      </c>
      <c r="C207" s="6" t="s">
        <v>862</v>
      </c>
      <c r="D207" s="39" t="s">
        <v>789</v>
      </c>
      <c r="E207" s="6"/>
      <c r="F207" s="6"/>
      <c r="G207" s="6"/>
      <c r="H207" s="6"/>
      <c r="I207" s="6"/>
      <c r="J207" s="6"/>
      <c r="K207" s="39">
        <v>8</v>
      </c>
      <c r="L207" s="41">
        <v>2.1</v>
      </c>
      <c r="M207" s="41">
        <v>16.8</v>
      </c>
      <c r="N207" s="6"/>
      <c r="O207" s="39">
        <v>2627</v>
      </c>
      <c r="P207" s="6">
        <v>12</v>
      </c>
      <c r="Q207" s="6">
        <v>12</v>
      </c>
      <c r="R207" s="6" t="s">
        <v>863</v>
      </c>
      <c r="S207" s="43">
        <f t="shared" si="8"/>
        <v>3.0263040000000001E-3</v>
      </c>
      <c r="T207" s="6"/>
    </row>
    <row r="208" spans="1:20" ht="20.100000000000001" customHeight="1" x14ac:dyDescent="0.15">
      <c r="A208" s="6">
        <v>213</v>
      </c>
      <c r="B208" s="39" t="s">
        <v>864</v>
      </c>
      <c r="C208" s="6" t="s">
        <v>865</v>
      </c>
      <c r="D208" s="39" t="s">
        <v>789</v>
      </c>
      <c r="E208" s="6"/>
      <c r="F208" s="6"/>
      <c r="G208" s="6"/>
      <c r="H208" s="6"/>
      <c r="I208" s="6"/>
      <c r="J208" s="6"/>
      <c r="K208" s="39">
        <v>40</v>
      </c>
      <c r="L208" s="41">
        <v>1.79</v>
      </c>
      <c r="M208" s="41">
        <v>71.47</v>
      </c>
      <c r="N208" s="6"/>
      <c r="O208" s="39">
        <v>2235</v>
      </c>
      <c r="P208" s="6">
        <v>12</v>
      </c>
      <c r="Q208" s="6">
        <v>12</v>
      </c>
      <c r="R208" s="6" t="s">
        <v>866</v>
      </c>
      <c r="S208" s="43">
        <f t="shared" si="8"/>
        <v>1.2873599999999999E-2</v>
      </c>
      <c r="T208" s="6"/>
    </row>
    <row r="209" spans="1:20" ht="20.100000000000001" customHeight="1" x14ac:dyDescent="0.15">
      <c r="A209" s="6">
        <v>214</v>
      </c>
      <c r="B209" s="39" t="s">
        <v>867</v>
      </c>
      <c r="C209" s="6" t="s">
        <v>868</v>
      </c>
      <c r="D209" s="39" t="s">
        <v>789</v>
      </c>
      <c r="E209" s="6"/>
      <c r="F209" s="6"/>
      <c r="G209" s="6"/>
      <c r="H209" s="6"/>
      <c r="I209" s="6"/>
      <c r="J209" s="6"/>
      <c r="K209" s="39">
        <v>40</v>
      </c>
      <c r="L209" s="41">
        <v>1.75</v>
      </c>
      <c r="M209" s="41">
        <v>70.150000000000006</v>
      </c>
      <c r="N209" s="6"/>
      <c r="O209" s="39">
        <v>2194</v>
      </c>
      <c r="P209" s="6">
        <v>12</v>
      </c>
      <c r="Q209" s="6">
        <v>12</v>
      </c>
      <c r="R209" s="6" t="s">
        <v>869</v>
      </c>
      <c r="S209" s="43">
        <f t="shared" si="8"/>
        <v>1.263744E-2</v>
      </c>
      <c r="T209" s="6"/>
    </row>
    <row r="210" spans="1:20" ht="20.100000000000001" customHeight="1" x14ac:dyDescent="0.15">
      <c r="A210" s="6">
        <v>215</v>
      </c>
      <c r="B210" s="39" t="s">
        <v>870</v>
      </c>
      <c r="C210" s="6" t="s">
        <v>871</v>
      </c>
      <c r="D210" s="39" t="s">
        <v>789</v>
      </c>
      <c r="E210" s="6"/>
      <c r="F210" s="6"/>
      <c r="G210" s="6"/>
      <c r="H210" s="6"/>
      <c r="I210" s="6"/>
      <c r="J210" s="6"/>
      <c r="K210" s="39">
        <v>40</v>
      </c>
      <c r="L210" s="41">
        <v>1.8</v>
      </c>
      <c r="M210" s="41">
        <v>71.86</v>
      </c>
      <c r="N210" s="6"/>
      <c r="O210" s="39">
        <v>2247</v>
      </c>
      <c r="P210" s="6">
        <v>12</v>
      </c>
      <c r="Q210" s="6">
        <v>12</v>
      </c>
      <c r="R210" s="6" t="s">
        <v>872</v>
      </c>
      <c r="S210" s="43">
        <f t="shared" si="8"/>
        <v>1.294272E-2</v>
      </c>
      <c r="T210" s="6"/>
    </row>
    <row r="211" spans="1:20" ht="20.100000000000001" customHeight="1" x14ac:dyDescent="0.15">
      <c r="A211" s="6">
        <v>216</v>
      </c>
      <c r="B211" s="39" t="s">
        <v>873</v>
      </c>
      <c r="C211" s="6" t="s">
        <v>874</v>
      </c>
      <c r="D211" s="39" t="s">
        <v>789</v>
      </c>
      <c r="E211" s="6"/>
      <c r="F211" s="6"/>
      <c r="G211" s="6"/>
      <c r="H211" s="6"/>
      <c r="I211" s="6"/>
      <c r="J211" s="6"/>
      <c r="K211" s="39">
        <v>40</v>
      </c>
      <c r="L211" s="41">
        <v>1.79</v>
      </c>
      <c r="M211" s="41">
        <v>71.56</v>
      </c>
      <c r="N211" s="6"/>
      <c r="O211" s="39">
        <v>2238</v>
      </c>
      <c r="P211" s="6">
        <v>12</v>
      </c>
      <c r="Q211" s="6">
        <v>12</v>
      </c>
      <c r="R211" s="6" t="s">
        <v>875</v>
      </c>
      <c r="S211" s="43">
        <f t="shared" si="8"/>
        <v>1.289088E-2</v>
      </c>
      <c r="T211" s="6"/>
    </row>
    <row r="212" spans="1:20" ht="20.100000000000001" customHeight="1" x14ac:dyDescent="0.15">
      <c r="A212" s="99">
        <v>217</v>
      </c>
      <c r="B212" s="100" t="s">
        <v>876</v>
      </c>
      <c r="C212" s="99" t="s">
        <v>877</v>
      </c>
      <c r="D212" s="100" t="s">
        <v>878</v>
      </c>
      <c r="E212" s="6"/>
      <c r="F212" s="6"/>
      <c r="G212" s="6"/>
      <c r="H212" s="6"/>
      <c r="I212" s="6"/>
      <c r="J212" s="6"/>
      <c r="K212" s="39">
        <v>4</v>
      </c>
      <c r="L212" s="41">
        <f>70.11-L213</f>
        <v>57.51</v>
      </c>
      <c r="M212" s="41">
        <f>280.46-M213</f>
        <v>179.35999999999999</v>
      </c>
      <c r="N212" s="6"/>
      <c r="O212" s="39">
        <v>4114</v>
      </c>
      <c r="P212" s="6">
        <v>150</v>
      </c>
      <c r="Q212" s="6">
        <v>700</v>
      </c>
      <c r="R212" s="6" t="s">
        <v>879</v>
      </c>
      <c r="S212" s="43">
        <f t="shared" si="8"/>
        <v>1.7278800000000001</v>
      </c>
      <c r="T212" s="6"/>
    </row>
    <row r="213" spans="1:20" ht="20.100000000000001" customHeight="1" x14ac:dyDescent="0.15">
      <c r="A213" s="99"/>
      <c r="B213" s="100"/>
      <c r="C213" s="99"/>
      <c r="D213" s="100"/>
      <c r="E213" s="6"/>
      <c r="F213" s="6"/>
      <c r="G213" s="6"/>
      <c r="H213" s="6"/>
      <c r="I213" s="6"/>
      <c r="J213" s="6"/>
      <c r="K213" s="39">
        <v>8</v>
      </c>
      <c r="L213" s="41">
        <v>12.6</v>
      </c>
      <c r="M213" s="41">
        <v>101.1</v>
      </c>
      <c r="N213" s="6"/>
      <c r="O213" s="39">
        <v>1915</v>
      </c>
      <c r="P213" s="6">
        <v>150</v>
      </c>
      <c r="Q213" s="6">
        <v>150</v>
      </c>
      <c r="R213" s="6" t="s">
        <v>880</v>
      </c>
      <c r="S213" s="43">
        <f t="shared" si="8"/>
        <v>0.34470000000000001</v>
      </c>
      <c r="T213" s="6"/>
    </row>
    <row r="214" spans="1:20" ht="20.100000000000001" customHeight="1" x14ac:dyDescent="0.15">
      <c r="A214" s="99">
        <v>218</v>
      </c>
      <c r="B214" s="100" t="s">
        <v>881</v>
      </c>
      <c r="C214" s="99" t="s">
        <v>882</v>
      </c>
      <c r="D214" s="100" t="s">
        <v>878</v>
      </c>
      <c r="E214" s="6"/>
      <c r="F214" s="6"/>
      <c r="G214" s="6"/>
      <c r="H214" s="6"/>
      <c r="I214" s="6"/>
      <c r="J214" s="6"/>
      <c r="K214" s="39">
        <v>2</v>
      </c>
      <c r="L214" s="41">
        <f>82.86-L215</f>
        <v>66.36</v>
      </c>
      <c r="M214" s="41">
        <f>165.71-M215</f>
        <v>99.51</v>
      </c>
      <c r="N214" s="6"/>
      <c r="O214" s="39">
        <v>5156</v>
      </c>
      <c r="P214" s="6">
        <v>150</v>
      </c>
      <c r="Q214" s="6">
        <v>577</v>
      </c>
      <c r="R214" s="6" t="s">
        <v>883</v>
      </c>
      <c r="S214" s="43">
        <f t="shared" si="8"/>
        <v>0.89250359999999995</v>
      </c>
      <c r="T214" s="6"/>
    </row>
    <row r="215" spans="1:20" ht="20.100000000000001" customHeight="1" x14ac:dyDescent="0.15">
      <c r="A215" s="99"/>
      <c r="B215" s="100"/>
      <c r="C215" s="99"/>
      <c r="D215" s="100"/>
      <c r="E215" s="6"/>
      <c r="F215" s="6"/>
      <c r="G215" s="6"/>
      <c r="H215" s="6"/>
      <c r="I215" s="6"/>
      <c r="J215" s="6"/>
      <c r="K215" s="39">
        <v>4</v>
      </c>
      <c r="L215" s="41">
        <v>16.5</v>
      </c>
      <c r="M215" s="41">
        <v>66.2</v>
      </c>
      <c r="N215" s="6"/>
      <c r="O215" s="39">
        <v>2500</v>
      </c>
      <c r="P215" s="6">
        <v>150</v>
      </c>
      <c r="Q215" s="6">
        <v>150</v>
      </c>
      <c r="R215" s="6" t="s">
        <v>884</v>
      </c>
      <c r="S215" s="43">
        <f t="shared" si="8"/>
        <v>0.22500000000000001</v>
      </c>
      <c r="T215" s="6"/>
    </row>
    <row r="216" spans="1:20" ht="20.100000000000001" customHeight="1" x14ac:dyDescent="0.15">
      <c r="A216" s="99">
        <v>219</v>
      </c>
      <c r="B216" s="100" t="s">
        <v>885</v>
      </c>
      <c r="C216" s="99" t="s">
        <v>886</v>
      </c>
      <c r="D216" s="100" t="s">
        <v>887</v>
      </c>
      <c r="E216" s="6"/>
      <c r="F216" s="6"/>
      <c r="G216" s="6"/>
      <c r="H216" s="6"/>
      <c r="I216" s="6"/>
      <c r="J216" s="6"/>
      <c r="K216" s="39">
        <v>1</v>
      </c>
      <c r="L216" s="41">
        <f>330.3-L217</f>
        <v>257.10000000000002</v>
      </c>
      <c r="M216" s="41">
        <f>330.3-M217</f>
        <v>183.9</v>
      </c>
      <c r="N216" s="6"/>
      <c r="O216" s="39">
        <v>7321</v>
      </c>
      <c r="P216" s="6">
        <v>200</v>
      </c>
      <c r="Q216" s="6">
        <v>846</v>
      </c>
      <c r="R216" s="6" t="s">
        <v>888</v>
      </c>
      <c r="S216" s="43">
        <f t="shared" si="8"/>
        <v>1.2387132000000001</v>
      </c>
      <c r="T216" s="6"/>
    </row>
    <row r="217" spans="1:20" ht="20.100000000000001" customHeight="1" x14ac:dyDescent="0.15">
      <c r="A217" s="99"/>
      <c r="B217" s="100"/>
      <c r="C217" s="99"/>
      <c r="D217" s="100"/>
      <c r="E217" s="6"/>
      <c r="F217" s="6"/>
      <c r="G217" s="6"/>
      <c r="H217" s="6"/>
      <c r="I217" s="6"/>
      <c r="J217" s="6"/>
      <c r="K217" s="39">
        <v>2</v>
      </c>
      <c r="L217" s="41">
        <v>73.2</v>
      </c>
      <c r="M217" s="41">
        <v>146.4</v>
      </c>
      <c r="N217" s="6"/>
      <c r="O217" s="39">
        <v>3448</v>
      </c>
      <c r="P217" s="6">
        <v>200</v>
      </c>
      <c r="Q217" s="6">
        <v>200</v>
      </c>
      <c r="R217" s="6" t="s">
        <v>889</v>
      </c>
      <c r="S217" s="43">
        <f t="shared" si="8"/>
        <v>0.27583999999999997</v>
      </c>
      <c r="T217" s="6"/>
    </row>
    <row r="218" spans="1:20" ht="20.100000000000001" customHeight="1" x14ac:dyDescent="0.15">
      <c r="A218" s="99">
        <v>220</v>
      </c>
      <c r="B218" s="100" t="s">
        <v>890</v>
      </c>
      <c r="C218" s="99" t="s">
        <v>891</v>
      </c>
      <c r="D218" s="100" t="s">
        <v>887</v>
      </c>
      <c r="E218" s="6"/>
      <c r="F218" s="6"/>
      <c r="G218" s="6"/>
      <c r="H218" s="6"/>
      <c r="I218" s="6"/>
      <c r="J218" s="6"/>
      <c r="K218" s="39">
        <v>1</v>
      </c>
      <c r="L218" s="41">
        <f>328.94-L219</f>
        <v>256.14</v>
      </c>
      <c r="M218" s="41">
        <f>328.94-M219</f>
        <v>183.44</v>
      </c>
      <c r="N218" s="6"/>
      <c r="O218" s="39">
        <v>7275</v>
      </c>
      <c r="P218" s="6">
        <v>200</v>
      </c>
      <c r="Q218" s="6">
        <v>858</v>
      </c>
      <c r="R218" s="6" t="s">
        <v>892</v>
      </c>
      <c r="S218" s="43">
        <f t="shared" si="8"/>
        <v>1.2483900000000001</v>
      </c>
      <c r="T218" s="6"/>
    </row>
    <row r="219" spans="1:20" ht="20.100000000000001" customHeight="1" x14ac:dyDescent="0.15">
      <c r="A219" s="99"/>
      <c r="B219" s="100"/>
      <c r="C219" s="99"/>
      <c r="D219" s="100"/>
      <c r="E219" s="6"/>
      <c r="F219" s="6"/>
      <c r="G219" s="6"/>
      <c r="H219" s="6"/>
      <c r="I219" s="6"/>
      <c r="J219" s="6"/>
      <c r="K219" s="39">
        <v>2</v>
      </c>
      <c r="L219" s="41">
        <v>72.8</v>
      </c>
      <c r="M219" s="41">
        <v>145.5</v>
      </c>
      <c r="N219" s="6"/>
      <c r="O219" s="39">
        <v>3419</v>
      </c>
      <c r="P219" s="6">
        <v>200</v>
      </c>
      <c r="Q219" s="6">
        <v>200</v>
      </c>
      <c r="R219" s="6" t="s">
        <v>893</v>
      </c>
      <c r="S219" s="43">
        <f t="shared" si="8"/>
        <v>0.27351999999999999</v>
      </c>
      <c r="T219" s="6"/>
    </row>
    <row r="220" spans="1:20" ht="20.100000000000001" customHeight="1" x14ac:dyDescent="0.15">
      <c r="A220" s="99">
        <v>221</v>
      </c>
      <c r="B220" s="100" t="s">
        <v>894</v>
      </c>
      <c r="C220" s="99" t="s">
        <v>895</v>
      </c>
      <c r="D220" s="100" t="s">
        <v>887</v>
      </c>
      <c r="E220" s="6"/>
      <c r="F220" s="6"/>
      <c r="G220" s="6"/>
      <c r="H220" s="6"/>
      <c r="I220" s="6"/>
      <c r="J220" s="6"/>
      <c r="K220" s="39">
        <v>1</v>
      </c>
      <c r="L220" s="41">
        <f>383.8-L221</f>
        <v>295.60000000000002</v>
      </c>
      <c r="M220" s="41">
        <f>383.8-M221</f>
        <v>207.4</v>
      </c>
      <c r="N220" s="6"/>
      <c r="O220" s="39">
        <v>8573</v>
      </c>
      <c r="P220" s="6">
        <v>200</v>
      </c>
      <c r="Q220" s="6">
        <v>699</v>
      </c>
      <c r="R220" s="6" t="s">
        <v>896</v>
      </c>
      <c r="S220" s="43">
        <f t="shared" si="8"/>
        <v>1.1985053999999999</v>
      </c>
      <c r="T220" s="6"/>
    </row>
    <row r="221" spans="1:20" ht="20.100000000000001" customHeight="1" x14ac:dyDescent="0.15">
      <c r="A221" s="99"/>
      <c r="B221" s="100"/>
      <c r="C221" s="99"/>
      <c r="D221" s="100"/>
      <c r="E221" s="6"/>
      <c r="F221" s="6"/>
      <c r="G221" s="6"/>
      <c r="H221" s="6"/>
      <c r="I221" s="6"/>
      <c r="J221" s="6"/>
      <c r="K221" s="39">
        <v>2</v>
      </c>
      <c r="L221" s="41">
        <v>88.2</v>
      </c>
      <c r="M221" s="41">
        <v>176.4</v>
      </c>
      <c r="N221" s="6"/>
      <c r="O221" s="39">
        <v>4149</v>
      </c>
      <c r="P221" s="6">
        <v>200</v>
      </c>
      <c r="Q221" s="6">
        <v>200</v>
      </c>
      <c r="R221" s="6" t="s">
        <v>897</v>
      </c>
      <c r="S221" s="43">
        <f t="shared" si="8"/>
        <v>0.33191999999999999</v>
      </c>
      <c r="T221" s="6"/>
    </row>
    <row r="222" spans="1:20" ht="20.100000000000001" customHeight="1" x14ac:dyDescent="0.15">
      <c r="A222" s="99">
        <v>222</v>
      </c>
      <c r="B222" s="100" t="s">
        <v>898</v>
      </c>
      <c r="C222" s="99" t="s">
        <v>899</v>
      </c>
      <c r="D222" s="100" t="s">
        <v>887</v>
      </c>
      <c r="E222" s="6"/>
      <c r="F222" s="6"/>
      <c r="G222" s="6"/>
      <c r="H222" s="6"/>
      <c r="I222" s="6"/>
      <c r="J222" s="6"/>
      <c r="K222" s="39">
        <v>2</v>
      </c>
      <c r="L222" s="41">
        <f>356.16-L223</f>
        <v>276.16000000000003</v>
      </c>
      <c r="M222" s="41">
        <f>712.33-M223</f>
        <v>392.33000000000004</v>
      </c>
      <c r="N222" s="6"/>
      <c r="O222" s="39">
        <v>7928</v>
      </c>
      <c r="P222" s="6">
        <v>200</v>
      </c>
      <c r="Q222" s="6">
        <v>817</v>
      </c>
      <c r="R222" s="6" t="s">
        <v>900</v>
      </c>
      <c r="S222" s="43">
        <f t="shared" si="8"/>
        <v>2.5908704</v>
      </c>
      <c r="T222" s="6"/>
    </row>
    <row r="223" spans="1:20" ht="20.100000000000001" customHeight="1" x14ac:dyDescent="0.15">
      <c r="A223" s="99"/>
      <c r="B223" s="100"/>
      <c r="C223" s="99"/>
      <c r="D223" s="100"/>
      <c r="E223" s="6"/>
      <c r="F223" s="6"/>
      <c r="G223" s="6"/>
      <c r="H223" s="6"/>
      <c r="I223" s="6"/>
      <c r="J223" s="6"/>
      <c r="K223" s="39">
        <v>4</v>
      </c>
      <c r="L223" s="41">
        <v>80</v>
      </c>
      <c r="M223" s="41">
        <v>320</v>
      </c>
      <c r="N223" s="6"/>
      <c r="O223" s="39">
        <v>3766</v>
      </c>
      <c r="P223" s="6">
        <v>200</v>
      </c>
      <c r="Q223" s="6">
        <v>200</v>
      </c>
      <c r="R223" s="6" t="s">
        <v>901</v>
      </c>
      <c r="S223" s="43">
        <f t="shared" si="8"/>
        <v>0.60255999999999998</v>
      </c>
      <c r="T223" s="6"/>
    </row>
    <row r="224" spans="1:20" ht="20.100000000000001" customHeight="1" x14ac:dyDescent="0.15">
      <c r="A224" s="99">
        <v>223</v>
      </c>
      <c r="B224" s="100" t="s">
        <v>902</v>
      </c>
      <c r="C224" s="99" t="s">
        <v>903</v>
      </c>
      <c r="D224" s="100" t="s">
        <v>887</v>
      </c>
      <c r="E224" s="6"/>
      <c r="F224" s="6"/>
      <c r="G224" s="6"/>
      <c r="H224" s="6"/>
      <c r="I224" s="6"/>
      <c r="J224" s="6"/>
      <c r="K224" s="39">
        <v>1</v>
      </c>
      <c r="L224" s="41">
        <f>358.85-L225</f>
        <v>278.05</v>
      </c>
      <c r="M224" s="41">
        <f>358.85-M225</f>
        <v>197.25000000000003</v>
      </c>
      <c r="N224" s="6"/>
      <c r="O224" s="39">
        <v>7990</v>
      </c>
      <c r="P224" s="6">
        <v>200</v>
      </c>
      <c r="Q224" s="6">
        <v>807</v>
      </c>
      <c r="R224" s="6" t="s">
        <v>904</v>
      </c>
      <c r="S224" s="43">
        <f t="shared" si="8"/>
        <v>1.2895859999999999</v>
      </c>
      <c r="T224" s="6"/>
    </row>
    <row r="225" spans="1:20" ht="20.100000000000001" customHeight="1" x14ac:dyDescent="0.15">
      <c r="A225" s="99"/>
      <c r="B225" s="100"/>
      <c r="C225" s="99"/>
      <c r="D225" s="100"/>
      <c r="E225" s="6"/>
      <c r="F225" s="6"/>
      <c r="G225" s="6"/>
      <c r="H225" s="6"/>
      <c r="I225" s="6"/>
      <c r="J225" s="6"/>
      <c r="K225" s="39">
        <v>2</v>
      </c>
      <c r="L225" s="41">
        <v>80.8</v>
      </c>
      <c r="M225" s="41">
        <v>161.6</v>
      </c>
      <c r="N225" s="6"/>
      <c r="O225" s="39">
        <v>3802</v>
      </c>
      <c r="P225" s="6">
        <v>200</v>
      </c>
      <c r="Q225" s="6">
        <v>200</v>
      </c>
      <c r="R225" s="6" t="s">
        <v>905</v>
      </c>
      <c r="S225" s="43">
        <f t="shared" si="8"/>
        <v>0.30415999999999999</v>
      </c>
      <c r="T225" s="6"/>
    </row>
    <row r="226" spans="1:20" ht="20.100000000000001" customHeight="1" x14ac:dyDescent="0.15">
      <c r="A226" s="99">
        <v>224</v>
      </c>
      <c r="B226" s="100" t="s">
        <v>906</v>
      </c>
      <c r="C226" s="99" t="s">
        <v>907</v>
      </c>
      <c r="D226" s="100" t="s">
        <v>887</v>
      </c>
      <c r="E226" s="6"/>
      <c r="F226" s="6"/>
      <c r="G226" s="6"/>
      <c r="H226" s="6"/>
      <c r="I226" s="6"/>
      <c r="J226" s="6"/>
      <c r="K226" s="39">
        <v>1</v>
      </c>
      <c r="L226" s="41">
        <f>358.85-L227</f>
        <v>278.25</v>
      </c>
      <c r="M226" s="41">
        <f>358.85-M227</f>
        <v>197.65000000000003</v>
      </c>
      <c r="N226" s="6"/>
      <c r="O226" s="39">
        <v>7990</v>
      </c>
      <c r="P226" s="6">
        <v>200</v>
      </c>
      <c r="Q226" s="6">
        <v>826</v>
      </c>
      <c r="R226" s="6" t="s">
        <v>908</v>
      </c>
      <c r="S226" s="43">
        <f t="shared" si="8"/>
        <v>1.3199479999999999</v>
      </c>
      <c r="T226" s="6"/>
    </row>
    <row r="227" spans="1:20" ht="20.100000000000001" customHeight="1" x14ac:dyDescent="0.15">
      <c r="A227" s="99"/>
      <c r="B227" s="100"/>
      <c r="C227" s="99"/>
      <c r="D227" s="100"/>
      <c r="E227" s="6"/>
      <c r="F227" s="6"/>
      <c r="G227" s="6"/>
      <c r="H227" s="6"/>
      <c r="I227" s="6"/>
      <c r="J227" s="6"/>
      <c r="K227" s="39">
        <v>2</v>
      </c>
      <c r="L227" s="41">
        <v>80.599999999999994</v>
      </c>
      <c r="M227" s="41">
        <v>161.19999999999999</v>
      </c>
      <c r="N227" s="6"/>
      <c r="O227" s="39">
        <v>3792</v>
      </c>
      <c r="P227" s="6">
        <v>200</v>
      </c>
      <c r="Q227" s="6">
        <v>200</v>
      </c>
      <c r="R227" s="6" t="s">
        <v>909</v>
      </c>
      <c r="S227" s="43">
        <f t="shared" si="8"/>
        <v>0.30336000000000002</v>
      </c>
      <c r="T227" s="6"/>
    </row>
    <row r="228" spans="1:20" ht="20.100000000000001" customHeight="1" x14ac:dyDescent="0.15">
      <c r="A228" s="99">
        <v>225</v>
      </c>
      <c r="B228" s="100" t="s">
        <v>910</v>
      </c>
      <c r="C228" s="99" t="s">
        <v>911</v>
      </c>
      <c r="D228" s="100" t="s">
        <v>887</v>
      </c>
      <c r="E228" s="6"/>
      <c r="F228" s="6"/>
      <c r="G228" s="6"/>
      <c r="H228" s="6"/>
      <c r="I228" s="6"/>
      <c r="J228" s="6"/>
      <c r="K228" s="39">
        <v>2</v>
      </c>
      <c r="L228" s="41">
        <f>363.18-L229</f>
        <v>281.18</v>
      </c>
      <c r="M228" s="41">
        <f>726.36-M229</f>
        <v>398.16</v>
      </c>
      <c r="N228" s="6"/>
      <c r="O228" s="39">
        <v>8091</v>
      </c>
      <c r="P228" s="6">
        <v>200</v>
      </c>
      <c r="Q228" s="6">
        <v>792</v>
      </c>
      <c r="R228" s="6" t="s">
        <v>912</v>
      </c>
      <c r="S228" s="43">
        <f t="shared" ref="S228:S251" si="9">O228*P228*Q228/1000000000*K228</f>
        <v>2.5632288000000001</v>
      </c>
      <c r="T228" s="6"/>
    </row>
    <row r="229" spans="1:20" ht="20.100000000000001" customHeight="1" x14ac:dyDescent="0.15">
      <c r="A229" s="99"/>
      <c r="B229" s="100"/>
      <c r="C229" s="99"/>
      <c r="D229" s="100"/>
      <c r="E229" s="6"/>
      <c r="F229" s="6"/>
      <c r="G229" s="6"/>
      <c r="H229" s="6"/>
      <c r="I229" s="6"/>
      <c r="J229" s="6"/>
      <c r="K229" s="39">
        <v>4</v>
      </c>
      <c r="L229" s="41">
        <v>82</v>
      </c>
      <c r="M229" s="41">
        <v>328.2</v>
      </c>
      <c r="N229" s="6"/>
      <c r="O229" s="39">
        <v>3860</v>
      </c>
      <c r="P229" s="6">
        <v>200</v>
      </c>
      <c r="Q229" s="6">
        <v>200</v>
      </c>
      <c r="R229" s="6" t="s">
        <v>913</v>
      </c>
      <c r="S229" s="43">
        <f t="shared" si="9"/>
        <v>0.61760000000000004</v>
      </c>
      <c r="T229" s="6"/>
    </row>
    <row r="230" spans="1:20" ht="20.100000000000001" customHeight="1" x14ac:dyDescent="0.15">
      <c r="A230" s="99">
        <v>226</v>
      </c>
      <c r="B230" s="100" t="s">
        <v>914</v>
      </c>
      <c r="C230" s="99" t="s">
        <v>915</v>
      </c>
      <c r="D230" s="100" t="s">
        <v>887</v>
      </c>
      <c r="E230" s="6"/>
      <c r="F230" s="6"/>
      <c r="G230" s="6"/>
      <c r="H230" s="6"/>
      <c r="I230" s="6"/>
      <c r="J230" s="6"/>
      <c r="K230" s="39">
        <v>2</v>
      </c>
      <c r="L230" s="41">
        <f>291.83-L231</f>
        <v>163.02999999999997</v>
      </c>
      <c r="M230" s="41">
        <f>583.66-M231</f>
        <v>326.26</v>
      </c>
      <c r="N230" s="6"/>
      <c r="O230" s="39">
        <v>6419</v>
      </c>
      <c r="P230" s="6">
        <v>200</v>
      </c>
      <c r="Q230" s="6">
        <v>779</v>
      </c>
      <c r="R230" s="6" t="s">
        <v>916</v>
      </c>
      <c r="S230" s="43">
        <f t="shared" si="9"/>
        <v>2.0001603999999999</v>
      </c>
      <c r="T230" s="6"/>
    </row>
    <row r="231" spans="1:20" ht="20.100000000000001" customHeight="1" x14ac:dyDescent="0.15">
      <c r="A231" s="99"/>
      <c r="B231" s="100"/>
      <c r="C231" s="99"/>
      <c r="D231" s="100"/>
      <c r="E231" s="6"/>
      <c r="F231" s="6"/>
      <c r="G231" s="6"/>
      <c r="H231" s="6"/>
      <c r="I231" s="6"/>
      <c r="J231" s="6"/>
      <c r="K231" s="39">
        <v>4</v>
      </c>
      <c r="L231" s="41">
        <v>128.80000000000001</v>
      </c>
      <c r="M231" s="41">
        <v>257.39999999999998</v>
      </c>
      <c r="N231" s="6"/>
      <c r="O231" s="39">
        <v>3032</v>
      </c>
      <c r="P231" s="6">
        <v>200</v>
      </c>
      <c r="Q231" s="6">
        <v>200</v>
      </c>
      <c r="R231" s="6" t="s">
        <v>917</v>
      </c>
      <c r="S231" s="43">
        <f t="shared" si="9"/>
        <v>0.48512</v>
      </c>
      <c r="T231" s="6"/>
    </row>
    <row r="232" spans="1:20" ht="20.100000000000001" customHeight="1" x14ac:dyDescent="0.15">
      <c r="A232" s="99">
        <v>227</v>
      </c>
      <c r="B232" s="100" t="s">
        <v>918</v>
      </c>
      <c r="C232" s="99" t="s">
        <v>919</v>
      </c>
      <c r="D232" s="100" t="s">
        <v>887</v>
      </c>
      <c r="E232" s="6"/>
      <c r="F232" s="6"/>
      <c r="G232" s="6"/>
      <c r="H232" s="6"/>
      <c r="I232" s="6"/>
      <c r="J232" s="6"/>
      <c r="K232" s="39">
        <v>2</v>
      </c>
      <c r="L232" s="41">
        <f>299.11-L233</f>
        <v>176.11</v>
      </c>
      <c r="M232" s="41">
        <f>598.22-M233</f>
        <v>352.22</v>
      </c>
      <c r="N232" s="6"/>
      <c r="O232" s="39">
        <v>6589</v>
      </c>
      <c r="P232" s="6">
        <v>200</v>
      </c>
      <c r="Q232" s="6">
        <v>739</v>
      </c>
      <c r="R232" s="6" t="s">
        <v>920</v>
      </c>
      <c r="S232" s="43">
        <f t="shared" si="9"/>
        <v>1.9477084</v>
      </c>
      <c r="T232" s="6"/>
    </row>
    <row r="233" spans="1:20" ht="20.100000000000001" customHeight="1" x14ac:dyDescent="0.15">
      <c r="A233" s="99"/>
      <c r="B233" s="100"/>
      <c r="C233" s="99"/>
      <c r="D233" s="100"/>
      <c r="E233" s="6"/>
      <c r="F233" s="6"/>
      <c r="G233" s="6"/>
      <c r="H233" s="6"/>
      <c r="I233" s="6"/>
      <c r="J233" s="6"/>
      <c r="K233" s="39">
        <v>4</v>
      </c>
      <c r="L233" s="41">
        <v>123</v>
      </c>
      <c r="M233" s="41">
        <v>246</v>
      </c>
      <c r="N233" s="6"/>
      <c r="O233" s="39">
        <v>3141</v>
      </c>
      <c r="P233" s="6">
        <v>200</v>
      </c>
      <c r="Q233" s="6">
        <v>200</v>
      </c>
      <c r="R233" s="6" t="s">
        <v>921</v>
      </c>
      <c r="S233" s="43">
        <f t="shared" si="9"/>
        <v>0.50256000000000001</v>
      </c>
      <c r="T233" s="6"/>
    </row>
    <row r="234" spans="1:20" ht="20.100000000000001" customHeight="1" x14ac:dyDescent="0.15">
      <c r="A234" s="99">
        <v>228</v>
      </c>
      <c r="B234" s="100" t="s">
        <v>922</v>
      </c>
      <c r="C234" s="99" t="s">
        <v>923</v>
      </c>
      <c r="D234" s="100" t="s">
        <v>887</v>
      </c>
      <c r="E234" s="6"/>
      <c r="F234" s="6"/>
      <c r="G234" s="6"/>
      <c r="H234" s="6"/>
      <c r="I234" s="6"/>
      <c r="J234" s="6"/>
      <c r="K234" s="39">
        <v>2</v>
      </c>
      <c r="L234" s="41">
        <f>310.29-L235</f>
        <v>240.59000000000003</v>
      </c>
      <c r="M234" s="41">
        <f>620.58-M235</f>
        <v>341.78000000000003</v>
      </c>
      <c r="N234" s="6"/>
      <c r="O234" s="39">
        <v>6851</v>
      </c>
      <c r="P234" s="6">
        <v>200</v>
      </c>
      <c r="Q234" s="6">
        <v>710</v>
      </c>
      <c r="R234" s="6" t="s">
        <v>924</v>
      </c>
      <c r="S234" s="43">
        <f t="shared" si="9"/>
        <v>1.945684</v>
      </c>
      <c r="T234" s="6"/>
    </row>
    <row r="235" spans="1:20" ht="20.100000000000001" customHeight="1" x14ac:dyDescent="0.15">
      <c r="A235" s="99"/>
      <c r="B235" s="100"/>
      <c r="C235" s="99"/>
      <c r="D235" s="100"/>
      <c r="E235" s="6"/>
      <c r="F235" s="6"/>
      <c r="G235" s="6"/>
      <c r="H235" s="6"/>
      <c r="I235" s="6"/>
      <c r="J235" s="6"/>
      <c r="K235" s="39">
        <v>4</v>
      </c>
      <c r="L235" s="41">
        <v>69.7</v>
      </c>
      <c r="M235" s="41">
        <v>278.8</v>
      </c>
      <c r="N235" s="6"/>
      <c r="O235" s="39">
        <v>3283</v>
      </c>
      <c r="P235" s="6">
        <v>200</v>
      </c>
      <c r="Q235" s="6">
        <v>200</v>
      </c>
      <c r="R235" s="6" t="s">
        <v>925</v>
      </c>
      <c r="S235" s="43">
        <f t="shared" si="9"/>
        <v>0.52527999999999997</v>
      </c>
      <c r="T235" s="6"/>
    </row>
    <row r="236" spans="1:20" ht="20.100000000000001" customHeight="1" x14ac:dyDescent="0.15">
      <c r="A236" s="6">
        <v>229</v>
      </c>
      <c r="B236" s="39" t="s">
        <v>926</v>
      </c>
      <c r="C236" s="6" t="s">
        <v>927</v>
      </c>
      <c r="D236" s="39" t="s">
        <v>928</v>
      </c>
      <c r="E236" s="6"/>
      <c r="F236" s="6"/>
      <c r="G236" s="6"/>
      <c r="H236" s="6"/>
      <c r="I236" s="6"/>
      <c r="J236" s="6"/>
      <c r="K236" s="39">
        <v>2</v>
      </c>
      <c r="L236" s="41">
        <v>1386.1</v>
      </c>
      <c r="M236" s="41">
        <v>2772.2</v>
      </c>
      <c r="N236" s="6"/>
      <c r="O236" s="39">
        <v>6868</v>
      </c>
      <c r="P236" s="6">
        <v>790</v>
      </c>
      <c r="Q236" s="6">
        <v>730</v>
      </c>
      <c r="R236" s="6" t="s">
        <v>929</v>
      </c>
      <c r="S236" s="43">
        <f t="shared" si="9"/>
        <v>7.9215511999999997</v>
      </c>
      <c r="T236" s="6"/>
    </row>
    <row r="237" spans="1:20" ht="20.100000000000001" customHeight="1" x14ac:dyDescent="0.15">
      <c r="A237" s="6">
        <v>230</v>
      </c>
      <c r="B237" s="39" t="s">
        <v>930</v>
      </c>
      <c r="C237" s="6" t="s">
        <v>931</v>
      </c>
      <c r="D237" s="39" t="s">
        <v>928</v>
      </c>
      <c r="E237" s="6"/>
      <c r="F237" s="6"/>
      <c r="G237" s="6"/>
      <c r="H237" s="6"/>
      <c r="I237" s="6"/>
      <c r="J237" s="6"/>
      <c r="K237" s="39">
        <v>2</v>
      </c>
      <c r="L237" s="41">
        <v>1386.1</v>
      </c>
      <c r="M237" s="41">
        <v>2772.2</v>
      </c>
      <c r="N237" s="6"/>
      <c r="O237" s="39">
        <v>6868</v>
      </c>
      <c r="P237" s="6">
        <v>790</v>
      </c>
      <c r="Q237" s="6">
        <v>848</v>
      </c>
      <c r="R237" s="6" t="s">
        <v>932</v>
      </c>
      <c r="S237" s="43">
        <f t="shared" si="9"/>
        <v>9.2020211199999995</v>
      </c>
      <c r="T237" s="6"/>
    </row>
    <row r="238" spans="1:20" ht="20.100000000000001" customHeight="1" x14ac:dyDescent="0.15">
      <c r="A238" s="6">
        <v>231</v>
      </c>
      <c r="B238" s="39" t="s">
        <v>933</v>
      </c>
      <c r="C238" s="6" t="s">
        <v>934</v>
      </c>
      <c r="D238" s="39" t="s">
        <v>928</v>
      </c>
      <c r="E238" s="6"/>
      <c r="F238" s="6"/>
      <c r="G238" s="6"/>
      <c r="H238" s="6"/>
      <c r="I238" s="6"/>
      <c r="J238" s="6"/>
      <c r="K238" s="39">
        <v>2</v>
      </c>
      <c r="L238" s="41">
        <v>2173.9</v>
      </c>
      <c r="M238" s="41">
        <v>4347.8</v>
      </c>
      <c r="N238" s="6"/>
      <c r="O238" s="39">
        <v>10587</v>
      </c>
      <c r="P238" s="6">
        <v>790</v>
      </c>
      <c r="Q238" s="6">
        <v>835</v>
      </c>
      <c r="R238" s="6" t="s">
        <v>935</v>
      </c>
      <c r="S238" s="43">
        <f t="shared" si="9"/>
        <v>13.9674291</v>
      </c>
      <c r="T238" s="6"/>
    </row>
    <row r="239" spans="1:20" ht="20.100000000000001" customHeight="1" x14ac:dyDescent="0.15">
      <c r="A239" s="6">
        <v>232</v>
      </c>
      <c r="B239" s="39" t="s">
        <v>936</v>
      </c>
      <c r="C239" s="6" t="s">
        <v>937</v>
      </c>
      <c r="D239" s="39" t="s">
        <v>928</v>
      </c>
      <c r="E239" s="6"/>
      <c r="F239" s="6"/>
      <c r="G239" s="6"/>
      <c r="H239" s="6"/>
      <c r="I239" s="6"/>
      <c r="J239" s="6"/>
      <c r="K239" s="39">
        <v>2</v>
      </c>
      <c r="L239" s="41">
        <v>2173.9</v>
      </c>
      <c r="M239" s="41">
        <v>4347.8</v>
      </c>
      <c r="N239" s="6"/>
      <c r="O239" s="39">
        <v>10587</v>
      </c>
      <c r="P239" s="6">
        <v>790</v>
      </c>
      <c r="Q239" s="6">
        <v>835</v>
      </c>
      <c r="R239" s="6" t="s">
        <v>935</v>
      </c>
      <c r="S239" s="43">
        <f t="shared" si="9"/>
        <v>13.9674291</v>
      </c>
      <c r="T239" s="6"/>
    </row>
    <row r="240" spans="1:20" ht="20.100000000000001" customHeight="1" x14ac:dyDescent="0.15">
      <c r="A240" s="6">
        <v>233</v>
      </c>
      <c r="B240" s="39" t="s">
        <v>938</v>
      </c>
      <c r="C240" s="6" t="s">
        <v>939</v>
      </c>
      <c r="D240" s="39" t="s">
        <v>928</v>
      </c>
      <c r="E240" s="6"/>
      <c r="F240" s="6"/>
      <c r="G240" s="6"/>
      <c r="H240" s="6"/>
      <c r="I240" s="6"/>
      <c r="J240" s="6"/>
      <c r="K240" s="39">
        <v>1</v>
      </c>
      <c r="L240" s="41">
        <v>1614.21</v>
      </c>
      <c r="M240" s="41">
        <v>1614.21</v>
      </c>
      <c r="N240" s="6"/>
      <c r="O240" s="39">
        <v>8587</v>
      </c>
      <c r="P240" s="6">
        <v>440</v>
      </c>
      <c r="Q240" s="6">
        <v>846</v>
      </c>
      <c r="R240" s="6" t="s">
        <v>940</v>
      </c>
      <c r="S240" s="43">
        <f t="shared" si="9"/>
        <v>3.1964248799999999</v>
      </c>
      <c r="T240" s="6"/>
    </row>
    <row r="241" spans="1:20" ht="20.100000000000001" customHeight="1" x14ac:dyDescent="0.15">
      <c r="A241" s="6">
        <v>234</v>
      </c>
      <c r="B241" s="39" t="s">
        <v>941</v>
      </c>
      <c r="C241" s="6" t="s">
        <v>942</v>
      </c>
      <c r="D241" s="39" t="s">
        <v>928</v>
      </c>
      <c r="E241" s="6"/>
      <c r="F241" s="6"/>
      <c r="G241" s="6"/>
      <c r="H241" s="6"/>
      <c r="I241" s="6"/>
      <c r="J241" s="6"/>
      <c r="K241" s="39">
        <v>1</v>
      </c>
      <c r="L241" s="41">
        <v>1614.21</v>
      </c>
      <c r="M241" s="41">
        <v>1614.21</v>
      </c>
      <c r="N241" s="6"/>
      <c r="O241" s="39">
        <v>8587</v>
      </c>
      <c r="P241" s="6">
        <v>440</v>
      </c>
      <c r="Q241" s="6">
        <v>846</v>
      </c>
      <c r="R241" s="6" t="s">
        <v>940</v>
      </c>
      <c r="S241" s="43">
        <f t="shared" si="9"/>
        <v>3.1964248799999999</v>
      </c>
      <c r="T241" s="6"/>
    </row>
    <row r="242" spans="1:20" ht="20.100000000000001" customHeight="1" x14ac:dyDescent="0.15">
      <c r="A242" s="6">
        <v>235</v>
      </c>
      <c r="B242" s="39" t="s">
        <v>943</v>
      </c>
      <c r="C242" s="6" t="s">
        <v>944</v>
      </c>
      <c r="D242" s="39" t="s">
        <v>928</v>
      </c>
      <c r="E242" s="6"/>
      <c r="F242" s="6"/>
      <c r="G242" s="6"/>
      <c r="H242" s="6"/>
      <c r="I242" s="6"/>
      <c r="J242" s="6"/>
      <c r="K242" s="39">
        <v>1</v>
      </c>
      <c r="L242" s="41">
        <v>1614.21</v>
      </c>
      <c r="M242" s="41">
        <v>1614.21</v>
      </c>
      <c r="N242" s="6"/>
      <c r="O242" s="39">
        <v>8587</v>
      </c>
      <c r="P242" s="6">
        <v>440</v>
      </c>
      <c r="Q242" s="6">
        <v>846</v>
      </c>
      <c r="R242" s="6" t="s">
        <v>940</v>
      </c>
      <c r="S242" s="43">
        <f t="shared" si="9"/>
        <v>3.1964248799999999</v>
      </c>
      <c r="T242" s="6"/>
    </row>
    <row r="243" spans="1:20" ht="20.100000000000001" customHeight="1" x14ac:dyDescent="0.15">
      <c r="A243" s="6">
        <v>236</v>
      </c>
      <c r="B243" s="39" t="s">
        <v>945</v>
      </c>
      <c r="C243" s="6" t="s">
        <v>946</v>
      </c>
      <c r="D243" s="39" t="s">
        <v>928</v>
      </c>
      <c r="E243" s="6"/>
      <c r="F243" s="6"/>
      <c r="G243" s="6"/>
      <c r="H243" s="6"/>
      <c r="I243" s="6"/>
      <c r="J243" s="6"/>
      <c r="K243" s="39">
        <v>1</v>
      </c>
      <c r="L243" s="41">
        <v>1614.21</v>
      </c>
      <c r="M243" s="41">
        <v>1614.21</v>
      </c>
      <c r="N243" s="6"/>
      <c r="O243" s="39">
        <v>8587</v>
      </c>
      <c r="P243" s="6">
        <v>440</v>
      </c>
      <c r="Q243" s="6">
        <v>846</v>
      </c>
      <c r="R243" s="6" t="s">
        <v>940</v>
      </c>
      <c r="S243" s="43">
        <f t="shared" si="9"/>
        <v>3.1964248799999999</v>
      </c>
      <c r="T243" s="6"/>
    </row>
    <row r="244" spans="1:20" ht="20.100000000000001" customHeight="1" x14ac:dyDescent="0.15">
      <c r="A244" s="6">
        <v>237</v>
      </c>
      <c r="B244" s="39" t="s">
        <v>947</v>
      </c>
      <c r="C244" s="6" t="s">
        <v>948</v>
      </c>
      <c r="D244" s="39" t="s">
        <v>928</v>
      </c>
      <c r="E244" s="6"/>
      <c r="F244" s="6"/>
      <c r="G244" s="6"/>
      <c r="H244" s="6"/>
      <c r="I244" s="6"/>
      <c r="J244" s="6"/>
      <c r="K244" s="39">
        <v>1</v>
      </c>
      <c r="L244" s="41">
        <v>1614.7</v>
      </c>
      <c r="M244" s="41">
        <v>1614.7</v>
      </c>
      <c r="N244" s="6"/>
      <c r="O244" s="39">
        <v>8587</v>
      </c>
      <c r="P244" s="6">
        <v>440</v>
      </c>
      <c r="Q244" s="6">
        <v>846</v>
      </c>
      <c r="R244" s="6" t="s">
        <v>940</v>
      </c>
      <c r="S244" s="43">
        <f t="shared" si="9"/>
        <v>3.1964248799999999</v>
      </c>
      <c r="T244" s="6"/>
    </row>
    <row r="245" spans="1:20" ht="20.100000000000001" customHeight="1" x14ac:dyDescent="0.15">
      <c r="A245" s="6">
        <v>238</v>
      </c>
      <c r="B245" s="39" t="s">
        <v>949</v>
      </c>
      <c r="C245" s="6" t="s">
        <v>950</v>
      </c>
      <c r="D245" s="39" t="s">
        <v>928</v>
      </c>
      <c r="E245" s="6"/>
      <c r="F245" s="6"/>
      <c r="G245" s="6"/>
      <c r="H245" s="6"/>
      <c r="I245" s="6"/>
      <c r="J245" s="6"/>
      <c r="K245" s="39">
        <v>1</v>
      </c>
      <c r="L245" s="41">
        <v>1614.7</v>
      </c>
      <c r="M245" s="41">
        <v>1614.7</v>
      </c>
      <c r="N245" s="6"/>
      <c r="O245" s="39">
        <v>8587</v>
      </c>
      <c r="P245" s="6">
        <v>440</v>
      </c>
      <c r="Q245" s="6">
        <v>848</v>
      </c>
      <c r="R245" s="6" t="s">
        <v>951</v>
      </c>
      <c r="S245" s="43">
        <f t="shared" si="9"/>
        <v>3.2039814400000002</v>
      </c>
      <c r="T245" s="6"/>
    </row>
    <row r="246" spans="1:20" ht="20.100000000000001" customHeight="1" x14ac:dyDescent="0.15">
      <c r="A246" s="6">
        <v>239</v>
      </c>
      <c r="B246" s="39" t="s">
        <v>952</v>
      </c>
      <c r="C246" s="6" t="s">
        <v>953</v>
      </c>
      <c r="D246" s="39" t="s">
        <v>928</v>
      </c>
      <c r="E246" s="6"/>
      <c r="F246" s="6"/>
      <c r="G246" s="6"/>
      <c r="H246" s="6"/>
      <c r="I246" s="6"/>
      <c r="J246" s="6"/>
      <c r="K246" s="39">
        <v>1</v>
      </c>
      <c r="L246" s="41">
        <v>1614.7</v>
      </c>
      <c r="M246" s="41">
        <v>1614.7</v>
      </c>
      <c r="N246" s="6"/>
      <c r="O246" s="39">
        <v>8587</v>
      </c>
      <c r="P246" s="6">
        <v>440</v>
      </c>
      <c r="Q246" s="6">
        <v>848</v>
      </c>
      <c r="R246" s="6" t="s">
        <v>951</v>
      </c>
      <c r="S246" s="43">
        <f t="shared" si="9"/>
        <v>3.2039814400000002</v>
      </c>
      <c r="T246" s="6"/>
    </row>
    <row r="247" spans="1:20" ht="20.100000000000001" customHeight="1" x14ac:dyDescent="0.15">
      <c r="A247" s="6">
        <v>240</v>
      </c>
      <c r="B247" s="39" t="s">
        <v>954</v>
      </c>
      <c r="C247" s="6" t="s">
        <v>955</v>
      </c>
      <c r="D247" s="39" t="s">
        <v>928</v>
      </c>
      <c r="E247" s="6"/>
      <c r="F247" s="6"/>
      <c r="G247" s="6"/>
      <c r="H247" s="6"/>
      <c r="I247" s="6"/>
      <c r="J247" s="6"/>
      <c r="K247" s="39">
        <v>1</v>
      </c>
      <c r="L247" s="41">
        <v>1614.7</v>
      </c>
      <c r="M247" s="41">
        <v>1614.7</v>
      </c>
      <c r="N247" s="6"/>
      <c r="O247" s="39">
        <v>8587</v>
      </c>
      <c r="P247" s="6">
        <v>440</v>
      </c>
      <c r="Q247" s="6">
        <v>848</v>
      </c>
      <c r="R247" s="6" t="s">
        <v>951</v>
      </c>
      <c r="S247" s="43">
        <f t="shared" si="9"/>
        <v>3.2039814400000002</v>
      </c>
      <c r="T247" s="6"/>
    </row>
    <row r="248" spans="1:20" ht="20.100000000000001" customHeight="1" x14ac:dyDescent="0.15">
      <c r="A248" s="6">
        <v>241</v>
      </c>
      <c r="B248" s="39" t="s">
        <v>956</v>
      </c>
      <c r="C248" s="6" t="s">
        <v>957</v>
      </c>
      <c r="D248" s="39" t="s">
        <v>958</v>
      </c>
      <c r="E248" s="6"/>
      <c r="F248" s="6"/>
      <c r="G248" s="6"/>
      <c r="H248" s="6"/>
      <c r="I248" s="6"/>
      <c r="J248" s="6"/>
      <c r="K248" s="39">
        <v>1</v>
      </c>
      <c r="L248" s="41">
        <v>1388.88</v>
      </c>
      <c r="M248" s="41">
        <v>1388.88</v>
      </c>
      <c r="N248" s="6"/>
      <c r="O248" s="39">
        <v>9000</v>
      </c>
      <c r="P248" s="6">
        <v>737</v>
      </c>
      <c r="Q248" s="6">
        <v>709</v>
      </c>
      <c r="R248" s="6" t="s">
        <v>959</v>
      </c>
      <c r="S248" s="43">
        <f t="shared" si="9"/>
        <v>4.7027970000000003</v>
      </c>
      <c r="T248" s="6"/>
    </row>
    <row r="249" spans="1:20" ht="20.100000000000001" customHeight="1" x14ac:dyDescent="0.15">
      <c r="A249" s="6">
        <v>242</v>
      </c>
      <c r="B249" s="39" t="s">
        <v>960</v>
      </c>
      <c r="C249" s="6" t="s">
        <v>961</v>
      </c>
      <c r="D249" s="39" t="s">
        <v>958</v>
      </c>
      <c r="E249" s="6"/>
      <c r="F249" s="6"/>
      <c r="G249" s="6"/>
      <c r="H249" s="6"/>
      <c r="I249" s="6"/>
      <c r="J249" s="6"/>
      <c r="K249" s="39">
        <v>1</v>
      </c>
      <c r="L249" s="41">
        <v>1388.88</v>
      </c>
      <c r="M249" s="41">
        <v>1388.88</v>
      </c>
      <c r="N249" s="6"/>
      <c r="O249" s="39">
        <v>9000</v>
      </c>
      <c r="P249" s="6">
        <v>737</v>
      </c>
      <c r="Q249" s="6">
        <v>709</v>
      </c>
      <c r="R249" s="6" t="s">
        <v>959</v>
      </c>
      <c r="S249" s="43">
        <f t="shared" si="9"/>
        <v>4.7027970000000003</v>
      </c>
      <c r="T249" s="6"/>
    </row>
    <row r="250" spans="1:20" ht="20.100000000000001" customHeight="1" x14ac:dyDescent="0.15">
      <c r="A250" s="6">
        <v>243</v>
      </c>
      <c r="B250" s="39" t="s">
        <v>962</v>
      </c>
      <c r="C250" s="6" t="s">
        <v>963</v>
      </c>
      <c r="D250" s="39" t="s">
        <v>958</v>
      </c>
      <c r="E250" s="6"/>
      <c r="F250" s="6"/>
      <c r="G250" s="6"/>
      <c r="H250" s="6"/>
      <c r="I250" s="6"/>
      <c r="J250" s="6"/>
      <c r="K250" s="39">
        <v>1</v>
      </c>
      <c r="L250" s="41">
        <v>1097.74</v>
      </c>
      <c r="M250" s="41">
        <v>1097.74</v>
      </c>
      <c r="N250" s="6"/>
      <c r="O250" s="39">
        <v>7281</v>
      </c>
      <c r="P250" s="6">
        <v>737</v>
      </c>
      <c r="Q250" s="6">
        <v>709</v>
      </c>
      <c r="R250" s="6" t="s">
        <v>964</v>
      </c>
      <c r="S250" s="43">
        <f t="shared" si="9"/>
        <v>3.8045627729999998</v>
      </c>
      <c r="T250" s="6"/>
    </row>
    <row r="251" spans="1:20" ht="20.100000000000001" customHeight="1" x14ac:dyDescent="0.15">
      <c r="A251" s="6">
        <v>244</v>
      </c>
      <c r="B251" s="39" t="s">
        <v>965</v>
      </c>
      <c r="C251" s="6" t="s">
        <v>966</v>
      </c>
      <c r="D251" s="39" t="s">
        <v>958</v>
      </c>
      <c r="E251" s="6"/>
      <c r="F251" s="6"/>
      <c r="G251" s="6"/>
      <c r="H251" s="6"/>
      <c r="I251" s="6"/>
      <c r="J251" s="6"/>
      <c r="K251" s="39">
        <v>1</v>
      </c>
      <c r="L251" s="41">
        <v>1097.74</v>
      </c>
      <c r="M251" s="41">
        <v>1097.74</v>
      </c>
      <c r="N251" s="6"/>
      <c r="O251" s="39">
        <v>7281</v>
      </c>
      <c r="P251" s="6">
        <v>737</v>
      </c>
      <c r="Q251" s="6">
        <v>709</v>
      </c>
      <c r="R251" s="6" t="s">
        <v>964</v>
      </c>
      <c r="S251" s="43">
        <f t="shared" si="9"/>
        <v>3.8045627729999998</v>
      </c>
      <c r="T251" s="6"/>
    </row>
    <row r="252" spans="1:20" ht="20.100000000000001" customHeight="1" x14ac:dyDescent="0.15">
      <c r="A252" s="18" t="s">
        <v>34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>
        <f>SUM(K3:K251)</f>
        <v>1670</v>
      </c>
      <c r="L252" s="18"/>
      <c r="M252" s="44">
        <f>SUM(M3:M251)</f>
        <v>170810.88999999998</v>
      </c>
      <c r="N252" s="33"/>
      <c r="O252" s="33"/>
      <c r="P252" s="33"/>
      <c r="Q252" s="33"/>
      <c r="R252" s="33"/>
      <c r="S252" s="17">
        <f>SUM(S3:S251)</f>
        <v>514.77500049399998</v>
      </c>
      <c r="T252" s="33"/>
    </row>
  </sheetData>
  <autoFilter ref="A2:T252" xr:uid="{00000000-0009-0000-0000-000003000000}"/>
  <mergeCells count="61">
    <mergeCell ref="D1:S1"/>
    <mergeCell ref="A189:A190"/>
    <mergeCell ref="A191:A192"/>
    <mergeCell ref="A193:A194"/>
    <mergeCell ref="A212:A213"/>
    <mergeCell ref="C189:C190"/>
    <mergeCell ref="C191:C192"/>
    <mergeCell ref="C193:C194"/>
    <mergeCell ref="C212:C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B189:B190"/>
    <mergeCell ref="B191:B192"/>
    <mergeCell ref="B193:B194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D189:D190"/>
    <mergeCell ref="D191:D192"/>
    <mergeCell ref="D193:D194"/>
    <mergeCell ref="D212:D213"/>
    <mergeCell ref="D214:D215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</mergeCells>
  <phoneticPr fontId="18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627"/>
  <sheetViews>
    <sheetView workbookViewId="0">
      <selection sqref="A1:XFD1048576"/>
    </sheetView>
  </sheetViews>
  <sheetFormatPr defaultColWidth="9" defaultRowHeight="13.5" x14ac:dyDescent="0.15"/>
  <cols>
    <col min="1" max="1" width="5.25" customWidth="1"/>
    <col min="2" max="2" width="15.125" customWidth="1"/>
    <col min="3" max="3" width="19.875" customWidth="1"/>
    <col min="4" max="4" width="19.625" style="29" customWidth="1"/>
    <col min="6" max="6" width="10.5" style="3" customWidth="1"/>
    <col min="7" max="11" width="6.625" hidden="1" customWidth="1"/>
    <col min="12" max="12" width="9" style="3" customWidth="1"/>
    <col min="13" max="13" width="14" style="3" customWidth="1"/>
    <col min="14" max="14" width="7.25" style="3" customWidth="1"/>
    <col min="15" max="15" width="18.625" style="3" customWidth="1"/>
    <col min="16" max="16" width="12.125" style="4" customWidth="1"/>
    <col min="17" max="17" width="13.125" style="3" customWidth="1"/>
    <col min="18" max="18" width="6.125" customWidth="1"/>
  </cols>
  <sheetData>
    <row r="1" spans="1:17" ht="41.25" customHeight="1" x14ac:dyDescent="0.15">
      <c r="A1" s="5"/>
      <c r="B1" s="5"/>
      <c r="C1" s="5"/>
      <c r="D1" s="102" t="s">
        <v>967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7" ht="24" customHeight="1" x14ac:dyDescent="0.15">
      <c r="A2" s="6" t="s">
        <v>1</v>
      </c>
      <c r="B2" s="6" t="s">
        <v>2</v>
      </c>
      <c r="C2" s="6" t="s">
        <v>3</v>
      </c>
      <c r="D2" s="30" t="s">
        <v>4</v>
      </c>
      <c r="E2" s="6" t="s">
        <v>5</v>
      </c>
      <c r="F2" s="6" t="s">
        <v>6</v>
      </c>
      <c r="G2" s="7" t="s">
        <v>12</v>
      </c>
      <c r="H2" s="7" t="s">
        <v>37</v>
      </c>
      <c r="I2" s="13" t="s">
        <v>38</v>
      </c>
      <c r="J2" s="13" t="s">
        <v>9</v>
      </c>
      <c r="K2" s="7" t="s">
        <v>39</v>
      </c>
      <c r="L2" s="6" t="s">
        <v>40</v>
      </c>
      <c r="M2" s="6" t="s">
        <v>41</v>
      </c>
      <c r="N2" s="14" t="s">
        <v>42</v>
      </c>
      <c r="O2" s="6" t="s">
        <v>10</v>
      </c>
      <c r="P2" s="15" t="s">
        <v>43</v>
      </c>
      <c r="Q2" s="6" t="s">
        <v>44</v>
      </c>
    </row>
    <row r="3" spans="1:17" s="1" customFormat="1" ht="20.100000000000001" customHeight="1" x14ac:dyDescent="0.15">
      <c r="A3" s="6">
        <v>1</v>
      </c>
      <c r="B3" s="25" t="s">
        <v>968</v>
      </c>
      <c r="C3" s="8" t="s">
        <v>969</v>
      </c>
      <c r="D3" s="31" t="s">
        <v>970</v>
      </c>
      <c r="E3" s="6" t="s">
        <v>198</v>
      </c>
      <c r="F3" s="25">
        <v>100</v>
      </c>
      <c r="G3" s="7"/>
      <c r="H3" s="7"/>
      <c r="I3" s="16"/>
      <c r="J3" s="13"/>
      <c r="K3" s="6"/>
      <c r="L3" s="25">
        <v>7.2</v>
      </c>
      <c r="M3" s="6">
        <f t="shared" ref="M3:M22" si="0">L3*F3</f>
        <v>720</v>
      </c>
      <c r="N3" s="6"/>
      <c r="O3" s="6" t="s">
        <v>971</v>
      </c>
      <c r="P3" s="15">
        <v>1.518</v>
      </c>
      <c r="Q3" s="17"/>
    </row>
    <row r="4" spans="1:17" s="1" customFormat="1" ht="20.100000000000001" customHeight="1" x14ac:dyDescent="0.15">
      <c r="A4" s="6">
        <v>2</v>
      </c>
      <c r="B4" s="25" t="s">
        <v>972</v>
      </c>
      <c r="C4" s="8" t="s">
        <v>973</v>
      </c>
      <c r="D4" s="31" t="s">
        <v>974</v>
      </c>
      <c r="E4" s="6" t="s">
        <v>198</v>
      </c>
      <c r="F4" s="25">
        <v>100</v>
      </c>
      <c r="G4" s="7"/>
      <c r="H4" s="7"/>
      <c r="I4" s="16"/>
      <c r="J4" s="13"/>
      <c r="K4" s="6"/>
      <c r="L4" s="25">
        <v>9.6</v>
      </c>
      <c r="M4" s="6">
        <f t="shared" si="0"/>
        <v>960</v>
      </c>
      <c r="N4" s="6"/>
      <c r="O4" s="6" t="s">
        <v>975</v>
      </c>
      <c r="P4" s="15">
        <v>2.024</v>
      </c>
      <c r="Q4" s="18"/>
    </row>
    <row r="5" spans="1:17" s="1" customFormat="1" ht="20.100000000000001" customHeight="1" x14ac:dyDescent="0.15">
      <c r="A5" s="6">
        <v>3</v>
      </c>
      <c r="B5" s="25" t="s">
        <v>976</v>
      </c>
      <c r="C5" s="8" t="s">
        <v>977</v>
      </c>
      <c r="D5" s="31" t="s">
        <v>978</v>
      </c>
      <c r="E5" s="6" t="s">
        <v>198</v>
      </c>
      <c r="F5" s="25">
        <v>20</v>
      </c>
      <c r="G5" s="7"/>
      <c r="H5" s="7"/>
      <c r="I5" s="16"/>
      <c r="J5" s="13"/>
      <c r="K5" s="6"/>
      <c r="L5" s="25">
        <v>12.7</v>
      </c>
      <c r="M5" s="6">
        <f t="shared" si="0"/>
        <v>254</v>
      </c>
      <c r="N5" s="6"/>
      <c r="O5" s="6" t="s">
        <v>979</v>
      </c>
      <c r="P5" s="15">
        <v>0.59799999999999998</v>
      </c>
      <c r="Q5" s="18"/>
    </row>
    <row r="6" spans="1:17" s="1" customFormat="1" ht="20.100000000000001" customHeight="1" x14ac:dyDescent="0.15">
      <c r="A6" s="6">
        <v>4</v>
      </c>
      <c r="B6" s="32" t="s">
        <v>980</v>
      </c>
      <c r="C6" s="8" t="s">
        <v>981</v>
      </c>
      <c r="D6" s="31" t="s">
        <v>982</v>
      </c>
      <c r="E6" s="6" t="s">
        <v>198</v>
      </c>
      <c r="F6" s="25">
        <v>8</v>
      </c>
      <c r="G6" s="7"/>
      <c r="H6" s="7"/>
      <c r="I6" s="16"/>
      <c r="J6" s="13"/>
      <c r="K6" s="6"/>
      <c r="L6" s="25">
        <v>0.2</v>
      </c>
      <c r="M6" s="6">
        <f t="shared" si="0"/>
        <v>1.6</v>
      </c>
      <c r="N6" s="6"/>
      <c r="O6" s="6" t="s">
        <v>983</v>
      </c>
      <c r="P6" s="15">
        <v>2.3039999999999999E-4</v>
      </c>
      <c r="Q6" s="18"/>
    </row>
    <row r="7" spans="1:17" s="1" customFormat="1" ht="20.100000000000001" customHeight="1" x14ac:dyDescent="0.15">
      <c r="A7" s="6">
        <v>5</v>
      </c>
      <c r="B7" s="32" t="s">
        <v>984</v>
      </c>
      <c r="C7" s="8" t="s">
        <v>985</v>
      </c>
      <c r="D7" s="31" t="s">
        <v>986</v>
      </c>
      <c r="E7" s="6" t="s">
        <v>198</v>
      </c>
      <c r="F7" s="25">
        <v>272</v>
      </c>
      <c r="G7" s="7"/>
      <c r="H7" s="7"/>
      <c r="I7" s="13"/>
      <c r="J7" s="13"/>
      <c r="K7" s="6"/>
      <c r="L7" s="25">
        <v>12.3</v>
      </c>
      <c r="M7" s="6">
        <f t="shared" si="0"/>
        <v>3345.6000000000004</v>
      </c>
      <c r="N7" s="6"/>
      <c r="O7" s="6" t="s">
        <v>987</v>
      </c>
      <c r="P7" s="15">
        <v>5.5488</v>
      </c>
      <c r="Q7" s="18"/>
    </row>
    <row r="8" spans="1:17" s="1" customFormat="1" ht="20.100000000000001" customHeight="1" x14ac:dyDescent="0.15">
      <c r="A8" s="6">
        <v>6</v>
      </c>
      <c r="B8" s="32" t="s">
        <v>988</v>
      </c>
      <c r="C8" s="8" t="s">
        <v>989</v>
      </c>
      <c r="D8" s="31" t="s">
        <v>986</v>
      </c>
      <c r="E8" s="6" t="s">
        <v>198</v>
      </c>
      <c r="F8" s="25">
        <v>24</v>
      </c>
      <c r="G8" s="7"/>
      <c r="H8" s="7"/>
      <c r="I8" s="13"/>
      <c r="J8" s="13"/>
      <c r="K8" s="6"/>
      <c r="L8" s="25">
        <v>12.3</v>
      </c>
      <c r="M8" s="6">
        <f t="shared" si="0"/>
        <v>295.20000000000005</v>
      </c>
      <c r="N8" s="6"/>
      <c r="O8" s="6" t="s">
        <v>987</v>
      </c>
      <c r="P8" s="15">
        <v>0.48959999999999998</v>
      </c>
      <c r="Q8" s="18"/>
    </row>
    <row r="9" spans="1:17" s="1" customFormat="1" ht="20.100000000000001" customHeight="1" x14ac:dyDescent="0.15">
      <c r="A9" s="9">
        <v>7</v>
      </c>
      <c r="B9" s="32" t="s">
        <v>990</v>
      </c>
      <c r="C9" s="8" t="s">
        <v>991</v>
      </c>
      <c r="D9" s="31" t="s">
        <v>986</v>
      </c>
      <c r="E9" s="6" t="s">
        <v>198</v>
      </c>
      <c r="F9" s="25">
        <v>22</v>
      </c>
      <c r="G9" s="7"/>
      <c r="H9" s="7"/>
      <c r="I9" s="13"/>
      <c r="J9" s="13"/>
      <c r="K9" s="6"/>
      <c r="L9" s="25">
        <v>12.3</v>
      </c>
      <c r="M9" s="6">
        <f t="shared" si="0"/>
        <v>270.60000000000002</v>
      </c>
      <c r="N9" s="6"/>
      <c r="O9" s="6" t="s">
        <v>987</v>
      </c>
      <c r="P9" s="15">
        <v>0.44879999999999998</v>
      </c>
      <c r="Q9" s="18"/>
    </row>
    <row r="10" spans="1:17" s="1" customFormat="1" ht="20.100000000000001" customHeight="1" x14ac:dyDescent="0.15">
      <c r="A10" s="10">
        <v>8</v>
      </c>
      <c r="B10" s="32" t="s">
        <v>992</v>
      </c>
      <c r="C10" s="8" t="s">
        <v>993</v>
      </c>
      <c r="D10" s="31" t="s">
        <v>986</v>
      </c>
      <c r="E10" s="6" t="s">
        <v>198</v>
      </c>
      <c r="F10" s="25">
        <v>28</v>
      </c>
      <c r="G10" s="7"/>
      <c r="H10" s="7"/>
      <c r="I10" s="13"/>
      <c r="J10" s="13"/>
      <c r="K10" s="6"/>
      <c r="L10" s="25">
        <v>12.3</v>
      </c>
      <c r="M10" s="6">
        <f t="shared" si="0"/>
        <v>344.40000000000003</v>
      </c>
      <c r="N10" s="6"/>
      <c r="O10" s="6" t="s">
        <v>987</v>
      </c>
      <c r="P10" s="15">
        <v>0.57120000000000004</v>
      </c>
      <c r="Q10" s="18"/>
    </row>
    <row r="11" spans="1:17" s="1" customFormat="1" ht="20.100000000000001" customHeight="1" x14ac:dyDescent="0.15">
      <c r="A11" s="10">
        <v>9</v>
      </c>
      <c r="B11" s="32" t="s">
        <v>994</v>
      </c>
      <c r="C11" s="8" t="s">
        <v>995</v>
      </c>
      <c r="D11" s="31" t="s">
        <v>986</v>
      </c>
      <c r="E11" s="6" t="s">
        <v>198</v>
      </c>
      <c r="F11" s="25">
        <v>28</v>
      </c>
      <c r="G11" s="7"/>
      <c r="H11" s="7"/>
      <c r="I11" s="13"/>
      <c r="J11" s="13"/>
      <c r="K11" s="6"/>
      <c r="L11" s="25">
        <v>12.3</v>
      </c>
      <c r="M11" s="6">
        <f t="shared" si="0"/>
        <v>344.40000000000003</v>
      </c>
      <c r="N11" s="6"/>
      <c r="O11" s="6" t="s">
        <v>987</v>
      </c>
      <c r="P11" s="15">
        <v>0.57120000000000004</v>
      </c>
      <c r="Q11" s="18"/>
    </row>
    <row r="12" spans="1:17" s="1" customFormat="1" ht="20.100000000000001" customHeight="1" x14ac:dyDescent="0.15">
      <c r="A12" s="10">
        <v>10</v>
      </c>
      <c r="B12" s="32" t="s">
        <v>996</v>
      </c>
      <c r="C12" s="8" t="s">
        <v>997</v>
      </c>
      <c r="D12" s="31" t="s">
        <v>998</v>
      </c>
      <c r="E12" s="6" t="s">
        <v>198</v>
      </c>
      <c r="F12" s="25">
        <v>16</v>
      </c>
      <c r="G12" s="7"/>
      <c r="H12" s="7"/>
      <c r="I12" s="13"/>
      <c r="J12" s="13"/>
      <c r="K12" s="6"/>
      <c r="L12" s="25">
        <v>2.1</v>
      </c>
      <c r="M12" s="6">
        <f t="shared" si="0"/>
        <v>33.6</v>
      </c>
      <c r="N12" s="6"/>
      <c r="O12" s="6" t="s">
        <v>999</v>
      </c>
      <c r="P12" s="15">
        <v>2.3519999999999999E-2</v>
      </c>
      <c r="Q12" s="18"/>
    </row>
    <row r="13" spans="1:17" s="1" customFormat="1" ht="20.100000000000001" customHeight="1" x14ac:dyDescent="0.15">
      <c r="A13" s="10">
        <v>11</v>
      </c>
      <c r="B13" s="32" t="s">
        <v>1000</v>
      </c>
      <c r="C13" s="8" t="s">
        <v>1001</v>
      </c>
      <c r="D13" s="31" t="s">
        <v>1002</v>
      </c>
      <c r="E13" s="6" t="s">
        <v>198</v>
      </c>
      <c r="F13" s="25">
        <v>4</v>
      </c>
      <c r="G13" s="7"/>
      <c r="H13" s="7"/>
      <c r="I13" s="13"/>
      <c r="J13" s="13"/>
      <c r="K13" s="6"/>
      <c r="L13" s="25">
        <v>20.9</v>
      </c>
      <c r="M13" s="6">
        <f t="shared" si="0"/>
        <v>83.6</v>
      </c>
      <c r="N13" s="6"/>
      <c r="O13" s="6" t="s">
        <v>1003</v>
      </c>
      <c r="P13" s="15">
        <v>1.14E-2</v>
      </c>
      <c r="Q13" s="18"/>
    </row>
    <row r="14" spans="1:17" s="1" customFormat="1" ht="20.100000000000001" customHeight="1" x14ac:dyDescent="0.15">
      <c r="A14" s="10">
        <v>12</v>
      </c>
      <c r="B14" s="32" t="s">
        <v>1004</v>
      </c>
      <c r="C14" s="8" t="s">
        <v>1005</v>
      </c>
      <c r="D14" s="31" t="s">
        <v>1006</v>
      </c>
      <c r="E14" s="6" t="s">
        <v>198</v>
      </c>
      <c r="F14" s="25">
        <v>8</v>
      </c>
      <c r="G14" s="7"/>
      <c r="H14" s="7"/>
      <c r="I14" s="13"/>
      <c r="J14" s="13"/>
      <c r="K14" s="6"/>
      <c r="L14" s="25">
        <v>7.1</v>
      </c>
      <c r="M14" s="6">
        <f t="shared" si="0"/>
        <v>56.8</v>
      </c>
      <c r="N14" s="6"/>
      <c r="O14" s="6" t="s">
        <v>306</v>
      </c>
      <c r="P14" s="15">
        <v>7.1999999999999998E-3</v>
      </c>
      <c r="Q14" s="18"/>
    </row>
    <row r="15" spans="1:17" s="1" customFormat="1" ht="20.100000000000001" customHeight="1" x14ac:dyDescent="0.15">
      <c r="A15" s="10">
        <v>13</v>
      </c>
      <c r="B15" s="32" t="s">
        <v>1007</v>
      </c>
      <c r="C15" s="8" t="s">
        <v>1008</v>
      </c>
      <c r="D15" s="31" t="s">
        <v>1009</v>
      </c>
      <c r="E15" s="6" t="s">
        <v>198</v>
      </c>
      <c r="F15" s="25">
        <v>2</v>
      </c>
      <c r="G15" s="7"/>
      <c r="H15" s="7"/>
      <c r="I15" s="13"/>
      <c r="J15" s="13"/>
      <c r="K15" s="6"/>
      <c r="L15" s="25">
        <v>748.9</v>
      </c>
      <c r="M15" s="6">
        <f t="shared" si="0"/>
        <v>1497.8</v>
      </c>
      <c r="N15" s="6"/>
      <c r="O15" s="6" t="s">
        <v>1010</v>
      </c>
      <c r="P15" s="15">
        <v>2.4868800000000002</v>
      </c>
      <c r="Q15" s="18"/>
    </row>
    <row r="16" spans="1:17" s="1" customFormat="1" ht="20.100000000000001" customHeight="1" x14ac:dyDescent="0.15">
      <c r="A16" s="10">
        <v>14</v>
      </c>
      <c r="B16" s="32" t="s">
        <v>1011</v>
      </c>
      <c r="C16" s="8" t="s">
        <v>1012</v>
      </c>
      <c r="D16" s="31" t="s">
        <v>1013</v>
      </c>
      <c r="E16" s="6" t="s">
        <v>198</v>
      </c>
      <c r="F16" s="25">
        <v>64</v>
      </c>
      <c r="G16" s="7"/>
      <c r="H16" s="7"/>
      <c r="I16" s="13"/>
      <c r="J16" s="13"/>
      <c r="K16" s="6"/>
      <c r="L16" s="25">
        <v>1</v>
      </c>
      <c r="M16" s="6">
        <f t="shared" si="0"/>
        <v>64</v>
      </c>
      <c r="N16" s="6"/>
      <c r="O16" s="6" t="s">
        <v>1014</v>
      </c>
      <c r="P16" s="15">
        <v>8.1919999999999996E-3</v>
      </c>
      <c r="Q16" s="18"/>
    </row>
    <row r="17" spans="1:17" s="1" customFormat="1" ht="20.100000000000001" customHeight="1" x14ac:dyDescent="0.15">
      <c r="A17" s="10">
        <v>15</v>
      </c>
      <c r="B17" s="32" t="s">
        <v>1015</v>
      </c>
      <c r="C17" s="8" t="s">
        <v>1016</v>
      </c>
      <c r="D17" s="31" t="s">
        <v>1017</v>
      </c>
      <c r="E17" s="6" t="s">
        <v>198</v>
      </c>
      <c r="F17" s="25">
        <v>10</v>
      </c>
      <c r="G17" s="7"/>
      <c r="H17" s="7"/>
      <c r="I17" s="16"/>
      <c r="J17" s="13"/>
      <c r="K17" s="6"/>
      <c r="L17" s="25">
        <v>1</v>
      </c>
      <c r="M17" s="6">
        <f t="shared" si="0"/>
        <v>10</v>
      </c>
      <c r="N17" s="6"/>
      <c r="O17" s="6" t="s">
        <v>1018</v>
      </c>
      <c r="P17" s="15">
        <v>1.408E-3</v>
      </c>
      <c r="Q17" s="18"/>
    </row>
    <row r="18" spans="1:17" s="1" customFormat="1" ht="20.100000000000001" customHeight="1" x14ac:dyDescent="0.15">
      <c r="A18" s="10">
        <v>16</v>
      </c>
      <c r="B18" s="32" t="s">
        <v>1019</v>
      </c>
      <c r="C18" s="8" t="s">
        <v>1020</v>
      </c>
      <c r="D18" s="31" t="s">
        <v>1021</v>
      </c>
      <c r="E18" s="6" t="s">
        <v>198</v>
      </c>
      <c r="F18" s="25">
        <v>408</v>
      </c>
      <c r="G18" s="7"/>
      <c r="H18" s="7"/>
      <c r="I18" s="16"/>
      <c r="J18" s="13"/>
      <c r="K18" s="6"/>
      <c r="L18" s="25">
        <v>0.6</v>
      </c>
      <c r="M18" s="6">
        <f t="shared" si="0"/>
        <v>244.79999999999998</v>
      </c>
      <c r="N18" s="6"/>
      <c r="O18" s="6" t="s">
        <v>1022</v>
      </c>
      <c r="P18" s="15">
        <v>3.19872E-2</v>
      </c>
      <c r="Q18" s="18"/>
    </row>
    <row r="19" spans="1:17" s="1" customFormat="1" ht="20.100000000000001" customHeight="1" x14ac:dyDescent="0.15">
      <c r="A19" s="10">
        <v>17</v>
      </c>
      <c r="B19" s="32" t="s">
        <v>1023</v>
      </c>
      <c r="C19" s="8" t="s">
        <v>1024</v>
      </c>
      <c r="D19" s="31" t="s">
        <v>1025</v>
      </c>
      <c r="E19" s="6" t="s">
        <v>198</v>
      </c>
      <c r="F19" s="25">
        <v>48</v>
      </c>
      <c r="G19" s="7"/>
      <c r="H19" s="7"/>
      <c r="I19" s="16"/>
      <c r="J19" s="13"/>
      <c r="K19" s="6"/>
      <c r="L19" s="25">
        <v>1.1000000000000001</v>
      </c>
      <c r="M19" s="6">
        <f t="shared" si="0"/>
        <v>52.800000000000004</v>
      </c>
      <c r="N19" s="6"/>
      <c r="O19" s="6" t="s">
        <v>1026</v>
      </c>
      <c r="P19" s="15">
        <v>6.5855999999999996E-3</v>
      </c>
      <c r="Q19" s="18"/>
    </row>
    <row r="20" spans="1:17" s="1" customFormat="1" ht="20.100000000000001" customHeight="1" x14ac:dyDescent="0.15">
      <c r="A20" s="10">
        <v>18</v>
      </c>
      <c r="B20" s="32" t="s">
        <v>1027</v>
      </c>
      <c r="C20" s="8" t="s">
        <v>1028</v>
      </c>
      <c r="D20" s="31" t="s">
        <v>1029</v>
      </c>
      <c r="E20" s="6" t="s">
        <v>198</v>
      </c>
      <c r="F20" s="25">
        <v>112</v>
      </c>
      <c r="G20" s="7"/>
      <c r="H20" s="7"/>
      <c r="I20" s="13"/>
      <c r="J20" s="13"/>
      <c r="K20" s="6"/>
      <c r="L20" s="25">
        <v>1.6</v>
      </c>
      <c r="M20" s="6">
        <f t="shared" si="0"/>
        <v>179.20000000000002</v>
      </c>
      <c r="N20" s="6"/>
      <c r="O20" s="6" t="s">
        <v>1030</v>
      </c>
      <c r="P20" s="15">
        <v>2.24E-2</v>
      </c>
      <c r="Q20" s="18"/>
    </row>
    <row r="21" spans="1:17" s="1" customFormat="1" ht="20.100000000000001" customHeight="1" x14ac:dyDescent="0.15">
      <c r="A21" s="10">
        <v>19</v>
      </c>
      <c r="B21" s="32" t="s">
        <v>1031</v>
      </c>
      <c r="C21" s="8" t="s">
        <v>1032</v>
      </c>
      <c r="D21" s="31" t="s">
        <v>1033</v>
      </c>
      <c r="E21" s="6" t="s">
        <v>198</v>
      </c>
      <c r="F21" s="25">
        <v>160</v>
      </c>
      <c r="G21" s="7"/>
      <c r="H21" s="7"/>
      <c r="I21" s="13"/>
      <c r="J21" s="13"/>
      <c r="K21" s="6"/>
      <c r="L21" s="25">
        <v>0.7</v>
      </c>
      <c r="M21" s="6">
        <f t="shared" si="0"/>
        <v>112</v>
      </c>
      <c r="N21" s="6"/>
      <c r="O21" s="6" t="s">
        <v>1034</v>
      </c>
      <c r="P21" s="15">
        <v>1.4112E-2</v>
      </c>
      <c r="Q21" s="18"/>
    </row>
    <row r="22" spans="1:17" s="1" customFormat="1" ht="20.100000000000001" customHeight="1" x14ac:dyDescent="0.15">
      <c r="A22" s="10">
        <v>20</v>
      </c>
      <c r="B22" s="32" t="s">
        <v>1035</v>
      </c>
      <c r="C22" s="8" t="s">
        <v>1036</v>
      </c>
      <c r="D22" s="31" t="s">
        <v>1017</v>
      </c>
      <c r="E22" s="6" t="s">
        <v>198</v>
      </c>
      <c r="F22" s="25">
        <v>90</v>
      </c>
      <c r="G22" s="11"/>
      <c r="H22" s="12"/>
      <c r="I22" s="12"/>
      <c r="J22" s="6"/>
      <c r="K22" s="12"/>
      <c r="L22" s="25">
        <v>1</v>
      </c>
      <c r="M22" s="6">
        <f t="shared" si="0"/>
        <v>90</v>
      </c>
      <c r="N22" s="6"/>
      <c r="O22" s="6" t="s">
        <v>1018</v>
      </c>
      <c r="P22" s="15">
        <v>1.2671999999999999E-2</v>
      </c>
      <c r="Q22" s="18"/>
    </row>
    <row r="23" spans="1:17" s="1" customFormat="1" ht="20.100000000000001" customHeight="1" x14ac:dyDescent="0.15">
      <c r="A23" s="10">
        <v>21</v>
      </c>
      <c r="B23" s="32" t="s">
        <v>1037</v>
      </c>
      <c r="C23" s="8" t="s">
        <v>1038</v>
      </c>
      <c r="D23" s="31" t="s">
        <v>1039</v>
      </c>
      <c r="E23" s="6" t="s">
        <v>198</v>
      </c>
      <c r="F23" s="25">
        <v>25</v>
      </c>
      <c r="G23" s="11"/>
      <c r="H23" s="12"/>
      <c r="I23" s="12"/>
      <c r="J23" s="6"/>
      <c r="K23" s="12"/>
      <c r="L23" s="25">
        <v>275.89999999999998</v>
      </c>
      <c r="M23" s="6">
        <v>551.79999999999995</v>
      </c>
      <c r="N23" s="6"/>
      <c r="O23" s="6" t="s">
        <v>1040</v>
      </c>
      <c r="P23" s="15">
        <v>0.375</v>
      </c>
      <c r="Q23" s="18"/>
    </row>
    <row r="24" spans="1:17" s="1" customFormat="1" ht="20.100000000000001" customHeight="1" x14ac:dyDescent="0.15">
      <c r="A24" s="10">
        <v>22</v>
      </c>
      <c r="B24" s="32" t="s">
        <v>1041</v>
      </c>
      <c r="C24" s="8" t="s">
        <v>1042</v>
      </c>
      <c r="D24" s="31" t="s">
        <v>1039</v>
      </c>
      <c r="E24" s="6" t="s">
        <v>198</v>
      </c>
      <c r="F24" s="25">
        <v>5</v>
      </c>
      <c r="G24" s="11"/>
      <c r="H24" s="12"/>
      <c r="I24" s="12"/>
      <c r="J24" s="6"/>
      <c r="K24" s="12"/>
      <c r="L24" s="25">
        <v>29.1</v>
      </c>
      <c r="M24" s="6">
        <v>116.4</v>
      </c>
      <c r="N24" s="6"/>
      <c r="O24" s="6" t="s">
        <v>1040</v>
      </c>
      <c r="P24" s="15">
        <v>7.4999999999999997E-2</v>
      </c>
      <c r="Q24" s="18"/>
    </row>
    <row r="25" spans="1:17" s="1" customFormat="1" ht="20.100000000000001" customHeight="1" x14ac:dyDescent="0.15">
      <c r="A25" s="10">
        <v>23</v>
      </c>
      <c r="B25" s="32" t="s">
        <v>1043</v>
      </c>
      <c r="C25" s="8" t="s">
        <v>127</v>
      </c>
      <c r="D25" s="31" t="s">
        <v>1044</v>
      </c>
      <c r="E25" s="6" t="s">
        <v>198</v>
      </c>
      <c r="F25" s="25">
        <v>2</v>
      </c>
      <c r="G25" s="11"/>
      <c r="H25" s="12"/>
      <c r="I25" s="12"/>
      <c r="J25" s="6"/>
      <c r="K25" s="12"/>
      <c r="L25" s="25">
        <v>644.79999999999995</v>
      </c>
      <c r="M25" s="6">
        <f t="shared" ref="M25:M88" si="1">L25*F25</f>
        <v>1289.5999999999999</v>
      </c>
      <c r="N25" s="6"/>
      <c r="O25" s="6" t="s">
        <v>1045</v>
      </c>
      <c r="P25" s="15">
        <v>2.1383999999999999</v>
      </c>
      <c r="Q25" s="18"/>
    </row>
    <row r="26" spans="1:17" s="1" customFormat="1" ht="20.100000000000001" customHeight="1" x14ac:dyDescent="0.15">
      <c r="A26" s="10">
        <v>24</v>
      </c>
      <c r="B26" s="32" t="s">
        <v>1046</v>
      </c>
      <c r="C26" s="8" t="s">
        <v>130</v>
      </c>
      <c r="D26" s="31" t="s">
        <v>1047</v>
      </c>
      <c r="E26" s="6" t="s">
        <v>198</v>
      </c>
      <c r="F26" s="25">
        <v>2</v>
      </c>
      <c r="G26" s="11"/>
      <c r="H26" s="12"/>
      <c r="I26" s="12"/>
      <c r="J26" s="6"/>
      <c r="K26" s="12"/>
      <c r="L26" s="25">
        <v>1472.7</v>
      </c>
      <c r="M26" s="6">
        <f t="shared" si="1"/>
        <v>2945.4</v>
      </c>
      <c r="N26" s="6"/>
      <c r="O26" s="6" t="s">
        <v>1048</v>
      </c>
      <c r="P26" s="15">
        <v>5.4779999999999998</v>
      </c>
      <c r="Q26" s="18"/>
    </row>
    <row r="27" spans="1:17" s="1" customFormat="1" ht="20.100000000000001" customHeight="1" x14ac:dyDescent="0.15">
      <c r="A27" s="10">
        <v>25</v>
      </c>
      <c r="B27" s="32" t="s">
        <v>1049</v>
      </c>
      <c r="C27" s="8" t="s">
        <v>132</v>
      </c>
      <c r="D27" s="31" t="s">
        <v>1047</v>
      </c>
      <c r="E27" s="6" t="s">
        <v>198</v>
      </c>
      <c r="F27" s="25">
        <v>2</v>
      </c>
      <c r="G27" s="11"/>
      <c r="H27" s="12"/>
      <c r="I27" s="12"/>
      <c r="J27" s="6"/>
      <c r="K27" s="12"/>
      <c r="L27" s="25">
        <v>1423.2</v>
      </c>
      <c r="M27" s="6">
        <f t="shared" si="1"/>
        <v>2846.4</v>
      </c>
      <c r="N27" s="6"/>
      <c r="O27" s="6" t="s">
        <v>1050</v>
      </c>
      <c r="P27" s="15">
        <v>5.3460000000000001</v>
      </c>
      <c r="Q27" s="18"/>
    </row>
    <row r="28" spans="1:17" s="1" customFormat="1" ht="20.100000000000001" customHeight="1" x14ac:dyDescent="0.15">
      <c r="A28" s="10">
        <v>26</v>
      </c>
      <c r="B28" s="32" t="s">
        <v>1051</v>
      </c>
      <c r="C28" s="8" t="s">
        <v>1052</v>
      </c>
      <c r="D28" s="31" t="s">
        <v>1053</v>
      </c>
      <c r="E28" s="6" t="s">
        <v>198</v>
      </c>
      <c r="F28" s="25">
        <v>1</v>
      </c>
      <c r="G28" s="11"/>
      <c r="H28" s="12"/>
      <c r="I28" s="12"/>
      <c r="J28" s="6"/>
      <c r="K28" s="12"/>
      <c r="L28" s="25">
        <v>424.2</v>
      </c>
      <c r="M28" s="6">
        <f t="shared" si="1"/>
        <v>424.2</v>
      </c>
      <c r="N28" s="6"/>
      <c r="O28" s="6" t="s">
        <v>1054</v>
      </c>
      <c r="P28" s="15">
        <v>0.53759999999999997</v>
      </c>
      <c r="Q28" s="18"/>
    </row>
    <row r="29" spans="1:17" s="1" customFormat="1" ht="20.100000000000001" customHeight="1" x14ac:dyDescent="0.15">
      <c r="A29" s="10">
        <v>27</v>
      </c>
      <c r="B29" s="32" t="s">
        <v>1055</v>
      </c>
      <c r="C29" s="8" t="s">
        <v>1056</v>
      </c>
      <c r="D29" s="31" t="s">
        <v>1053</v>
      </c>
      <c r="E29" s="6" t="s">
        <v>198</v>
      </c>
      <c r="F29" s="25">
        <v>1</v>
      </c>
      <c r="G29" s="11"/>
      <c r="H29" s="12"/>
      <c r="I29" s="12"/>
      <c r="J29" s="6"/>
      <c r="K29" s="12"/>
      <c r="L29" s="25">
        <v>424.2</v>
      </c>
      <c r="M29" s="6">
        <f t="shared" si="1"/>
        <v>424.2</v>
      </c>
      <c r="N29" s="6"/>
      <c r="O29" s="6" t="s">
        <v>1054</v>
      </c>
      <c r="P29" s="15">
        <v>0.53759999999999997</v>
      </c>
      <c r="Q29" s="18"/>
    </row>
    <row r="30" spans="1:17" s="1" customFormat="1" ht="20.100000000000001" customHeight="1" x14ac:dyDescent="0.15">
      <c r="A30" s="10">
        <v>28</v>
      </c>
      <c r="B30" s="32" t="s">
        <v>1057</v>
      </c>
      <c r="C30" s="8" t="s">
        <v>1058</v>
      </c>
      <c r="D30" s="31" t="s">
        <v>1059</v>
      </c>
      <c r="E30" s="6" t="s">
        <v>198</v>
      </c>
      <c r="F30" s="25">
        <v>2</v>
      </c>
      <c r="G30" s="11"/>
      <c r="H30" s="12"/>
      <c r="I30" s="12"/>
      <c r="J30" s="6"/>
      <c r="K30" s="12"/>
      <c r="L30" s="25">
        <v>688.4</v>
      </c>
      <c r="M30" s="6">
        <f t="shared" si="1"/>
        <v>1376.8</v>
      </c>
      <c r="N30" s="6"/>
      <c r="O30" s="6" t="s">
        <v>1060</v>
      </c>
      <c r="P30" s="15">
        <v>0.18662400000000001</v>
      </c>
      <c r="Q30" s="18"/>
    </row>
    <row r="31" spans="1:17" s="1" customFormat="1" ht="20.100000000000001" customHeight="1" x14ac:dyDescent="0.15">
      <c r="A31" s="10">
        <v>29</v>
      </c>
      <c r="B31" s="32" t="s">
        <v>1061</v>
      </c>
      <c r="C31" s="8" t="s">
        <v>1062</v>
      </c>
      <c r="D31" s="31" t="s">
        <v>1063</v>
      </c>
      <c r="E31" s="6" t="s">
        <v>198</v>
      </c>
      <c r="F31" s="25">
        <v>2</v>
      </c>
      <c r="G31" s="11"/>
      <c r="H31" s="12"/>
      <c r="I31" s="12"/>
      <c r="J31" s="6"/>
      <c r="K31" s="12"/>
      <c r="L31" s="25">
        <v>177.6</v>
      </c>
      <c r="M31" s="6">
        <f t="shared" si="1"/>
        <v>355.2</v>
      </c>
      <c r="N31" s="6"/>
      <c r="O31" s="6" t="s">
        <v>1064</v>
      </c>
      <c r="P31" s="15">
        <v>0.1152</v>
      </c>
      <c r="Q31" s="18"/>
    </row>
    <row r="32" spans="1:17" s="1" customFormat="1" ht="20.100000000000001" customHeight="1" x14ac:dyDescent="0.15">
      <c r="A32" s="10">
        <v>30</v>
      </c>
      <c r="B32" s="32" t="s">
        <v>1065</v>
      </c>
      <c r="C32" s="8" t="s">
        <v>1066</v>
      </c>
      <c r="D32" s="31" t="s">
        <v>1067</v>
      </c>
      <c r="E32" s="6" t="s">
        <v>198</v>
      </c>
      <c r="F32" s="25">
        <v>2</v>
      </c>
      <c r="G32" s="11"/>
      <c r="H32" s="12"/>
      <c r="I32" s="12"/>
      <c r="J32" s="6"/>
      <c r="K32" s="12"/>
      <c r="L32" s="25">
        <v>190.9</v>
      </c>
      <c r="M32" s="6">
        <f t="shared" si="1"/>
        <v>381.8</v>
      </c>
      <c r="N32" s="6"/>
      <c r="O32" s="6" t="s">
        <v>1068</v>
      </c>
      <c r="P32" s="15">
        <v>0.44928000000000001</v>
      </c>
      <c r="Q32" s="18"/>
    </row>
    <row r="33" spans="1:17" s="1" customFormat="1" ht="20.100000000000001" customHeight="1" x14ac:dyDescent="0.15">
      <c r="A33" s="10">
        <v>31</v>
      </c>
      <c r="B33" s="32" t="s">
        <v>1069</v>
      </c>
      <c r="C33" s="8" t="s">
        <v>1070</v>
      </c>
      <c r="D33" s="31" t="s">
        <v>1067</v>
      </c>
      <c r="E33" s="6" t="s">
        <v>198</v>
      </c>
      <c r="F33" s="25">
        <v>2</v>
      </c>
      <c r="G33" s="11"/>
      <c r="H33" s="12"/>
      <c r="I33" s="12"/>
      <c r="J33" s="6"/>
      <c r="K33" s="12"/>
      <c r="L33" s="25">
        <v>190.9</v>
      </c>
      <c r="M33" s="6">
        <f t="shared" si="1"/>
        <v>381.8</v>
      </c>
      <c r="N33" s="6"/>
      <c r="O33" s="6" t="s">
        <v>1068</v>
      </c>
      <c r="P33" s="15">
        <v>0.44928000000000001</v>
      </c>
      <c r="Q33" s="18"/>
    </row>
    <row r="34" spans="1:17" s="1" customFormat="1" ht="20.100000000000001" customHeight="1" x14ac:dyDescent="0.15">
      <c r="A34" s="10">
        <v>32</v>
      </c>
      <c r="B34" s="32" t="s">
        <v>1071</v>
      </c>
      <c r="C34" s="8" t="s">
        <v>1072</v>
      </c>
      <c r="D34" s="31" t="s">
        <v>1073</v>
      </c>
      <c r="E34" s="6" t="s">
        <v>198</v>
      </c>
      <c r="F34" s="25">
        <v>1</v>
      </c>
      <c r="G34" s="11"/>
      <c r="H34" s="12"/>
      <c r="I34" s="12"/>
      <c r="J34" s="6"/>
      <c r="K34" s="12"/>
      <c r="L34" s="25">
        <v>166.8</v>
      </c>
      <c r="M34" s="6">
        <f t="shared" si="1"/>
        <v>166.8</v>
      </c>
      <c r="N34" s="6"/>
      <c r="O34" s="6" t="s">
        <v>1074</v>
      </c>
      <c r="P34" s="15">
        <v>0.19872000000000001</v>
      </c>
      <c r="Q34" s="18"/>
    </row>
    <row r="35" spans="1:17" s="1" customFormat="1" ht="20.100000000000001" customHeight="1" x14ac:dyDescent="0.15">
      <c r="A35" s="10">
        <v>33</v>
      </c>
      <c r="B35" s="32" t="s">
        <v>1075</v>
      </c>
      <c r="C35" s="8" t="s">
        <v>1076</v>
      </c>
      <c r="D35" s="31" t="s">
        <v>1073</v>
      </c>
      <c r="E35" s="6" t="s">
        <v>198</v>
      </c>
      <c r="F35" s="25">
        <v>1</v>
      </c>
      <c r="G35" s="11"/>
      <c r="H35" s="12"/>
      <c r="I35" s="12"/>
      <c r="J35" s="6"/>
      <c r="K35" s="12"/>
      <c r="L35" s="25">
        <v>166.8</v>
      </c>
      <c r="M35" s="6">
        <f t="shared" si="1"/>
        <v>166.8</v>
      </c>
      <c r="N35" s="6"/>
      <c r="O35" s="6" t="s">
        <v>1074</v>
      </c>
      <c r="P35" s="15">
        <v>0.19872000000000001</v>
      </c>
      <c r="Q35" s="18"/>
    </row>
    <row r="36" spans="1:17" s="1" customFormat="1" ht="20.100000000000001" customHeight="1" x14ac:dyDescent="0.15">
      <c r="A36" s="10">
        <v>34</v>
      </c>
      <c r="B36" s="32" t="s">
        <v>1077</v>
      </c>
      <c r="C36" s="8" t="s">
        <v>1078</v>
      </c>
      <c r="D36" s="31" t="s">
        <v>1073</v>
      </c>
      <c r="E36" s="6" t="s">
        <v>198</v>
      </c>
      <c r="F36" s="25">
        <v>3</v>
      </c>
      <c r="G36" s="11"/>
      <c r="H36" s="12"/>
      <c r="I36" s="12"/>
      <c r="J36" s="6"/>
      <c r="K36" s="12"/>
      <c r="L36" s="25">
        <v>170.4</v>
      </c>
      <c r="M36" s="6">
        <f t="shared" si="1"/>
        <v>511.20000000000005</v>
      </c>
      <c r="N36" s="6"/>
      <c r="O36" s="6" t="s">
        <v>1074</v>
      </c>
      <c r="P36" s="15">
        <v>0.59616000000000002</v>
      </c>
      <c r="Q36" s="18"/>
    </row>
    <row r="37" spans="1:17" s="1" customFormat="1" ht="20.100000000000001" customHeight="1" x14ac:dyDescent="0.15">
      <c r="A37" s="10">
        <v>35</v>
      </c>
      <c r="B37" s="32" t="s">
        <v>1079</v>
      </c>
      <c r="C37" s="8" t="s">
        <v>1080</v>
      </c>
      <c r="D37" s="31" t="s">
        <v>1073</v>
      </c>
      <c r="E37" s="6" t="s">
        <v>198</v>
      </c>
      <c r="F37" s="25">
        <v>3</v>
      </c>
      <c r="G37" s="11"/>
      <c r="H37" s="12"/>
      <c r="I37" s="12"/>
      <c r="J37" s="6"/>
      <c r="K37" s="12"/>
      <c r="L37" s="25">
        <v>170.4</v>
      </c>
      <c r="M37" s="6">
        <f t="shared" si="1"/>
        <v>511.20000000000005</v>
      </c>
      <c r="N37" s="6"/>
      <c r="O37" s="6" t="s">
        <v>1074</v>
      </c>
      <c r="P37" s="15">
        <v>0.59616000000000002</v>
      </c>
      <c r="Q37" s="18"/>
    </row>
    <row r="38" spans="1:17" s="1" customFormat="1" ht="20.100000000000001" customHeight="1" x14ac:dyDescent="0.15">
      <c r="A38" s="10">
        <v>36</v>
      </c>
      <c r="B38" s="32" t="s">
        <v>1081</v>
      </c>
      <c r="C38" s="8" t="s">
        <v>1082</v>
      </c>
      <c r="D38" s="31" t="s">
        <v>1083</v>
      </c>
      <c r="E38" s="6" t="s">
        <v>198</v>
      </c>
      <c r="F38" s="25">
        <v>2</v>
      </c>
      <c r="G38" s="11"/>
      <c r="H38" s="12"/>
      <c r="I38" s="12"/>
      <c r="J38" s="6"/>
      <c r="K38" s="12"/>
      <c r="L38" s="25">
        <v>185.5</v>
      </c>
      <c r="M38" s="6">
        <f t="shared" si="1"/>
        <v>371</v>
      </c>
      <c r="N38" s="6"/>
      <c r="O38" s="6" t="s">
        <v>1084</v>
      </c>
      <c r="P38" s="15">
        <v>0.42768</v>
      </c>
      <c r="Q38" s="18"/>
    </row>
    <row r="39" spans="1:17" s="1" customFormat="1" ht="20.100000000000001" customHeight="1" x14ac:dyDescent="0.15">
      <c r="A39" s="10">
        <v>37</v>
      </c>
      <c r="B39" s="32" t="s">
        <v>1085</v>
      </c>
      <c r="C39" s="8" t="s">
        <v>1086</v>
      </c>
      <c r="D39" s="31" t="s">
        <v>1083</v>
      </c>
      <c r="E39" s="6" t="s">
        <v>198</v>
      </c>
      <c r="F39" s="25">
        <v>2</v>
      </c>
      <c r="G39" s="11"/>
      <c r="H39" s="12"/>
      <c r="I39" s="12"/>
      <c r="J39" s="6"/>
      <c r="K39" s="12"/>
      <c r="L39" s="25">
        <v>185.5</v>
      </c>
      <c r="M39" s="6">
        <f t="shared" si="1"/>
        <v>371</v>
      </c>
      <c r="N39" s="6"/>
      <c r="O39" s="6" t="s">
        <v>1084</v>
      </c>
      <c r="P39" s="15">
        <v>0.42768</v>
      </c>
      <c r="Q39" s="18"/>
    </row>
    <row r="40" spans="1:17" s="1" customFormat="1" ht="20.100000000000001" customHeight="1" x14ac:dyDescent="0.15">
      <c r="A40" s="10">
        <v>38</v>
      </c>
      <c r="B40" s="32" t="s">
        <v>1087</v>
      </c>
      <c r="C40" s="8" t="s">
        <v>1088</v>
      </c>
      <c r="D40" s="31" t="s">
        <v>1067</v>
      </c>
      <c r="E40" s="6" t="s">
        <v>198</v>
      </c>
      <c r="F40" s="25">
        <v>4</v>
      </c>
      <c r="G40" s="11"/>
      <c r="H40" s="12"/>
      <c r="I40" s="12"/>
      <c r="J40" s="6"/>
      <c r="K40" s="12"/>
      <c r="L40" s="25">
        <v>170.4</v>
      </c>
      <c r="M40" s="6">
        <f t="shared" si="1"/>
        <v>681.6</v>
      </c>
      <c r="N40" s="6"/>
      <c r="O40" s="6" t="s">
        <v>1089</v>
      </c>
      <c r="P40" s="15">
        <v>0.79871999999999999</v>
      </c>
      <c r="Q40" s="18"/>
    </row>
    <row r="41" spans="1:17" s="1" customFormat="1" ht="20.100000000000001" customHeight="1" x14ac:dyDescent="0.15">
      <c r="A41" s="10">
        <v>39</v>
      </c>
      <c r="B41" s="32" t="s">
        <v>1090</v>
      </c>
      <c r="C41" s="8" t="s">
        <v>1091</v>
      </c>
      <c r="D41" s="31" t="s">
        <v>1067</v>
      </c>
      <c r="E41" s="6" t="s">
        <v>198</v>
      </c>
      <c r="F41" s="25">
        <v>2</v>
      </c>
      <c r="G41" s="11"/>
      <c r="H41" s="12"/>
      <c r="I41" s="12"/>
      <c r="J41" s="6"/>
      <c r="K41" s="12"/>
      <c r="L41" s="25">
        <v>170.4</v>
      </c>
      <c r="M41" s="6">
        <f t="shared" si="1"/>
        <v>340.8</v>
      </c>
      <c r="N41" s="6"/>
      <c r="O41" s="6" t="s">
        <v>1089</v>
      </c>
      <c r="P41" s="15">
        <v>0.39935999999999999</v>
      </c>
      <c r="Q41" s="18"/>
    </row>
    <row r="42" spans="1:17" s="1" customFormat="1" ht="20.100000000000001" customHeight="1" x14ac:dyDescent="0.15">
      <c r="A42" s="10">
        <v>40</v>
      </c>
      <c r="B42" s="32" t="s">
        <v>1092</v>
      </c>
      <c r="C42" s="8" t="s">
        <v>1093</v>
      </c>
      <c r="D42" s="31" t="s">
        <v>1067</v>
      </c>
      <c r="E42" s="6" t="s">
        <v>198</v>
      </c>
      <c r="F42" s="25">
        <v>2</v>
      </c>
      <c r="G42" s="11"/>
      <c r="H42" s="12"/>
      <c r="I42" s="12"/>
      <c r="J42" s="6"/>
      <c r="K42" s="12"/>
      <c r="L42" s="25">
        <v>170.4</v>
      </c>
      <c r="M42" s="6">
        <f t="shared" si="1"/>
        <v>340.8</v>
      </c>
      <c r="N42" s="6"/>
      <c r="O42" s="6" t="s">
        <v>1089</v>
      </c>
      <c r="P42" s="15">
        <v>0.39935999999999999</v>
      </c>
      <c r="Q42" s="18"/>
    </row>
    <row r="43" spans="1:17" s="1" customFormat="1" ht="20.100000000000001" customHeight="1" x14ac:dyDescent="0.15">
      <c r="A43" s="10">
        <v>41</v>
      </c>
      <c r="B43" s="32" t="s">
        <v>1094</v>
      </c>
      <c r="C43" s="8" t="s">
        <v>1095</v>
      </c>
      <c r="D43" s="31" t="s">
        <v>1073</v>
      </c>
      <c r="E43" s="6" t="s">
        <v>198</v>
      </c>
      <c r="F43" s="25">
        <v>4</v>
      </c>
      <c r="G43" s="11"/>
      <c r="H43" s="12"/>
      <c r="I43" s="12"/>
      <c r="J43" s="6"/>
      <c r="K43" s="12"/>
      <c r="L43" s="25">
        <v>152.30000000000001</v>
      </c>
      <c r="M43" s="6">
        <f t="shared" si="1"/>
        <v>609.20000000000005</v>
      </c>
      <c r="N43" s="6"/>
      <c r="O43" s="6" t="s">
        <v>1096</v>
      </c>
      <c r="P43" s="15">
        <v>0.70655999999999997</v>
      </c>
      <c r="Q43" s="18"/>
    </row>
    <row r="44" spans="1:17" s="1" customFormat="1" ht="20.100000000000001" customHeight="1" x14ac:dyDescent="0.15">
      <c r="A44" s="10">
        <v>42</v>
      </c>
      <c r="B44" s="32" t="s">
        <v>1097</v>
      </c>
      <c r="C44" s="8" t="s">
        <v>1098</v>
      </c>
      <c r="D44" s="31" t="s">
        <v>1073</v>
      </c>
      <c r="E44" s="6" t="s">
        <v>198</v>
      </c>
      <c r="F44" s="25">
        <v>2</v>
      </c>
      <c r="G44" s="11"/>
      <c r="H44" s="12"/>
      <c r="I44" s="12"/>
      <c r="J44" s="6"/>
      <c r="K44" s="12"/>
      <c r="L44" s="25">
        <v>152.30000000000001</v>
      </c>
      <c r="M44" s="6">
        <f t="shared" si="1"/>
        <v>304.60000000000002</v>
      </c>
      <c r="N44" s="6"/>
      <c r="O44" s="6" t="s">
        <v>1096</v>
      </c>
      <c r="P44" s="15">
        <v>0.35327999999999998</v>
      </c>
      <c r="Q44" s="18"/>
    </row>
    <row r="45" spans="1:17" s="1" customFormat="1" ht="20.100000000000001" customHeight="1" x14ac:dyDescent="0.15">
      <c r="A45" s="10">
        <v>43</v>
      </c>
      <c r="B45" s="32" t="s">
        <v>1099</v>
      </c>
      <c r="C45" s="8" t="s">
        <v>1100</v>
      </c>
      <c r="D45" s="31" t="s">
        <v>1073</v>
      </c>
      <c r="E45" s="6" t="s">
        <v>198</v>
      </c>
      <c r="F45" s="25">
        <v>2</v>
      </c>
      <c r="G45" s="11"/>
      <c r="H45" s="12"/>
      <c r="I45" s="12"/>
      <c r="J45" s="6"/>
      <c r="K45" s="12"/>
      <c r="L45" s="25">
        <v>152.30000000000001</v>
      </c>
      <c r="M45" s="6">
        <f t="shared" si="1"/>
        <v>304.60000000000002</v>
      </c>
      <c r="N45" s="6"/>
      <c r="O45" s="6" t="s">
        <v>1096</v>
      </c>
      <c r="P45" s="15">
        <v>0.35327999999999998</v>
      </c>
      <c r="Q45" s="18"/>
    </row>
    <row r="46" spans="1:17" s="1" customFormat="1" ht="20.100000000000001" customHeight="1" x14ac:dyDescent="0.15">
      <c r="A46" s="10">
        <v>44</v>
      </c>
      <c r="B46" s="32" t="s">
        <v>1101</v>
      </c>
      <c r="C46" s="8" t="s">
        <v>1102</v>
      </c>
      <c r="D46" s="31" t="s">
        <v>1067</v>
      </c>
      <c r="E46" s="6" t="s">
        <v>198</v>
      </c>
      <c r="F46" s="25">
        <v>2</v>
      </c>
      <c r="G46" s="11"/>
      <c r="H46" s="12"/>
      <c r="I46" s="12"/>
      <c r="J46" s="6"/>
      <c r="K46" s="12"/>
      <c r="L46" s="25">
        <v>113.4</v>
      </c>
      <c r="M46" s="6">
        <f t="shared" si="1"/>
        <v>226.8</v>
      </c>
      <c r="N46" s="6"/>
      <c r="O46" s="6" t="s">
        <v>1103</v>
      </c>
      <c r="P46" s="15">
        <v>0.27456000000000003</v>
      </c>
      <c r="Q46" s="18"/>
    </row>
    <row r="47" spans="1:17" s="1" customFormat="1" ht="20.100000000000001" customHeight="1" x14ac:dyDescent="0.15">
      <c r="A47" s="10">
        <v>45</v>
      </c>
      <c r="B47" s="32" t="s">
        <v>1104</v>
      </c>
      <c r="C47" s="8" t="s">
        <v>1105</v>
      </c>
      <c r="D47" s="31" t="s">
        <v>1067</v>
      </c>
      <c r="E47" s="6" t="s">
        <v>198</v>
      </c>
      <c r="F47" s="25">
        <v>2</v>
      </c>
      <c r="G47" s="11"/>
      <c r="H47" s="12"/>
      <c r="I47" s="12"/>
      <c r="J47" s="6"/>
      <c r="K47" s="12"/>
      <c r="L47" s="25">
        <v>112.5</v>
      </c>
      <c r="M47" s="6">
        <f t="shared" si="1"/>
        <v>225</v>
      </c>
      <c r="N47" s="6"/>
      <c r="O47" s="6" t="s">
        <v>1103</v>
      </c>
      <c r="P47" s="15">
        <v>0.27456000000000003</v>
      </c>
      <c r="Q47" s="18"/>
    </row>
    <row r="48" spans="1:17" s="1" customFormat="1" ht="20.100000000000001" customHeight="1" x14ac:dyDescent="0.15">
      <c r="A48" s="10">
        <v>46</v>
      </c>
      <c r="B48" s="32" t="s">
        <v>1106</v>
      </c>
      <c r="C48" s="8" t="s">
        <v>1107</v>
      </c>
      <c r="D48" s="31" t="s">
        <v>1073</v>
      </c>
      <c r="E48" s="6" t="s">
        <v>198</v>
      </c>
      <c r="F48" s="25">
        <v>8</v>
      </c>
      <c r="G48" s="11"/>
      <c r="H48" s="12"/>
      <c r="I48" s="12"/>
      <c r="J48" s="6"/>
      <c r="K48" s="12"/>
      <c r="L48" s="25">
        <v>100.8</v>
      </c>
      <c r="M48" s="6">
        <f t="shared" si="1"/>
        <v>806.4</v>
      </c>
      <c r="N48" s="6"/>
      <c r="O48" s="6" t="s">
        <v>1108</v>
      </c>
      <c r="P48" s="15">
        <v>0.97152000000000005</v>
      </c>
      <c r="Q48" s="18"/>
    </row>
    <row r="49" spans="1:17" s="1" customFormat="1" ht="20.100000000000001" customHeight="1" x14ac:dyDescent="0.15">
      <c r="A49" s="10">
        <v>47</v>
      </c>
      <c r="B49" s="32" t="s">
        <v>1109</v>
      </c>
      <c r="C49" s="8" t="s">
        <v>1110</v>
      </c>
      <c r="D49" s="31" t="s">
        <v>1083</v>
      </c>
      <c r="E49" s="6" t="s">
        <v>198</v>
      </c>
      <c r="F49" s="25">
        <v>4</v>
      </c>
      <c r="G49" s="11"/>
      <c r="H49" s="12"/>
      <c r="I49" s="12"/>
      <c r="J49" s="6"/>
      <c r="K49" s="12"/>
      <c r="L49" s="25">
        <v>109.4</v>
      </c>
      <c r="M49" s="6">
        <f t="shared" si="1"/>
        <v>437.6</v>
      </c>
      <c r="N49" s="6"/>
      <c r="O49" s="6" t="s">
        <v>1111</v>
      </c>
      <c r="P49" s="15">
        <v>0.52271999999999996</v>
      </c>
      <c r="Q49" s="18"/>
    </row>
    <row r="50" spans="1:17" s="1" customFormat="1" ht="20.100000000000001" customHeight="1" x14ac:dyDescent="0.15">
      <c r="A50" s="10">
        <v>48</v>
      </c>
      <c r="B50" s="32" t="s">
        <v>1112</v>
      </c>
      <c r="C50" s="8" t="s">
        <v>1113</v>
      </c>
      <c r="D50" s="31" t="s">
        <v>1067</v>
      </c>
      <c r="E50" s="6" t="s">
        <v>198</v>
      </c>
      <c r="F50" s="25">
        <v>2</v>
      </c>
      <c r="G50" s="11"/>
      <c r="H50" s="12"/>
      <c r="I50" s="12"/>
      <c r="J50" s="6"/>
      <c r="K50" s="12"/>
      <c r="L50" s="25">
        <v>111.3</v>
      </c>
      <c r="M50" s="6">
        <f t="shared" si="1"/>
        <v>222.6</v>
      </c>
      <c r="N50" s="6"/>
      <c r="O50" s="6" t="s">
        <v>1114</v>
      </c>
      <c r="P50" s="15">
        <v>0.26832</v>
      </c>
      <c r="Q50" s="18"/>
    </row>
    <row r="51" spans="1:17" s="1" customFormat="1" ht="20.100000000000001" customHeight="1" x14ac:dyDescent="0.15">
      <c r="A51" s="10">
        <v>49</v>
      </c>
      <c r="B51" s="32" t="s">
        <v>1115</v>
      </c>
      <c r="C51" s="8" t="s">
        <v>1116</v>
      </c>
      <c r="D51" s="31" t="s">
        <v>1067</v>
      </c>
      <c r="E51" s="6" t="s">
        <v>198</v>
      </c>
      <c r="F51" s="25">
        <v>2</v>
      </c>
      <c r="G51" s="11"/>
      <c r="H51" s="12"/>
      <c r="I51" s="12"/>
      <c r="J51" s="6"/>
      <c r="K51" s="12"/>
      <c r="L51" s="25">
        <v>110.4</v>
      </c>
      <c r="M51" s="6">
        <f t="shared" si="1"/>
        <v>220.8</v>
      </c>
      <c r="N51" s="6"/>
      <c r="O51" s="6" t="s">
        <v>1114</v>
      </c>
      <c r="P51" s="15">
        <v>0.26832</v>
      </c>
      <c r="Q51" s="18"/>
    </row>
    <row r="52" spans="1:17" s="1" customFormat="1" ht="20.100000000000001" customHeight="1" x14ac:dyDescent="0.15">
      <c r="A52" s="10">
        <v>50</v>
      </c>
      <c r="B52" s="32" t="s">
        <v>1117</v>
      </c>
      <c r="C52" s="8" t="s">
        <v>1118</v>
      </c>
      <c r="D52" s="31" t="s">
        <v>1073</v>
      </c>
      <c r="E52" s="6" t="s">
        <v>198</v>
      </c>
      <c r="F52" s="25">
        <v>8</v>
      </c>
      <c r="G52" s="11"/>
      <c r="H52" s="12"/>
      <c r="I52" s="12"/>
      <c r="J52" s="6"/>
      <c r="K52" s="12"/>
      <c r="L52" s="25">
        <v>98.9</v>
      </c>
      <c r="M52" s="6">
        <f t="shared" si="1"/>
        <v>791.2</v>
      </c>
      <c r="N52" s="6"/>
      <c r="O52" s="6" t="s">
        <v>1119</v>
      </c>
      <c r="P52" s="15">
        <v>0.94943999999999995</v>
      </c>
      <c r="Q52" s="18"/>
    </row>
    <row r="53" spans="1:17" s="1" customFormat="1" ht="20.100000000000001" customHeight="1" x14ac:dyDescent="0.15">
      <c r="A53" s="10">
        <v>51</v>
      </c>
      <c r="B53" s="32" t="s">
        <v>1120</v>
      </c>
      <c r="C53" s="8" t="s">
        <v>1121</v>
      </c>
      <c r="D53" s="31" t="s">
        <v>1083</v>
      </c>
      <c r="E53" s="6" t="s">
        <v>198</v>
      </c>
      <c r="F53" s="25">
        <v>4</v>
      </c>
      <c r="G53" s="11"/>
      <c r="H53" s="12"/>
      <c r="I53" s="12"/>
      <c r="J53" s="6"/>
      <c r="K53" s="12"/>
      <c r="L53" s="25">
        <v>107.4</v>
      </c>
      <c r="M53" s="6">
        <f t="shared" si="1"/>
        <v>429.6</v>
      </c>
      <c r="N53" s="6"/>
      <c r="O53" s="6" t="s">
        <v>1122</v>
      </c>
      <c r="P53" s="15">
        <v>0.51083999999999996</v>
      </c>
      <c r="Q53" s="18"/>
    </row>
    <row r="54" spans="1:17" s="1" customFormat="1" ht="20.100000000000001" customHeight="1" x14ac:dyDescent="0.15">
      <c r="A54" s="10">
        <v>52</v>
      </c>
      <c r="B54" s="32" t="s">
        <v>1123</v>
      </c>
      <c r="C54" s="8" t="s">
        <v>1124</v>
      </c>
      <c r="D54" s="31" t="s">
        <v>1067</v>
      </c>
      <c r="E54" s="6" t="s">
        <v>198</v>
      </c>
      <c r="F54" s="25">
        <v>2</v>
      </c>
      <c r="G54" s="11"/>
      <c r="H54" s="12"/>
      <c r="I54" s="12"/>
      <c r="J54" s="6"/>
      <c r="K54" s="12"/>
      <c r="L54" s="25">
        <v>156.1</v>
      </c>
      <c r="M54" s="6">
        <f t="shared" si="1"/>
        <v>312.2</v>
      </c>
      <c r="N54" s="6"/>
      <c r="O54" s="6" t="s">
        <v>1125</v>
      </c>
      <c r="P54" s="15">
        <v>0.37440000000000001</v>
      </c>
      <c r="Q54" s="18"/>
    </row>
    <row r="55" spans="1:17" s="1" customFormat="1" ht="20.100000000000001" customHeight="1" x14ac:dyDescent="0.15">
      <c r="A55" s="10">
        <v>53</v>
      </c>
      <c r="B55" s="32" t="s">
        <v>1126</v>
      </c>
      <c r="C55" s="8" t="s">
        <v>1127</v>
      </c>
      <c r="D55" s="31" t="s">
        <v>1067</v>
      </c>
      <c r="E55" s="6" t="s">
        <v>198</v>
      </c>
      <c r="F55" s="25">
        <v>2</v>
      </c>
      <c r="G55" s="11"/>
      <c r="H55" s="12"/>
      <c r="I55" s="12"/>
      <c r="J55" s="6"/>
      <c r="K55" s="12"/>
      <c r="L55" s="25">
        <v>156.1</v>
      </c>
      <c r="M55" s="6">
        <f t="shared" si="1"/>
        <v>312.2</v>
      </c>
      <c r="N55" s="6"/>
      <c r="O55" s="6" t="s">
        <v>1125</v>
      </c>
      <c r="P55" s="15">
        <v>0.37440000000000001</v>
      </c>
      <c r="Q55" s="18"/>
    </row>
    <row r="56" spans="1:17" s="1" customFormat="1" ht="20.100000000000001" customHeight="1" x14ac:dyDescent="0.15">
      <c r="A56" s="10">
        <v>54</v>
      </c>
      <c r="B56" s="32" t="s">
        <v>1128</v>
      </c>
      <c r="C56" s="8" t="s">
        <v>1129</v>
      </c>
      <c r="D56" s="31" t="s">
        <v>1073</v>
      </c>
      <c r="E56" s="6" t="s">
        <v>198</v>
      </c>
      <c r="F56" s="25">
        <v>2</v>
      </c>
      <c r="G56" s="11"/>
      <c r="H56" s="12"/>
      <c r="I56" s="12"/>
      <c r="J56" s="6"/>
      <c r="K56" s="12"/>
      <c r="L56" s="25">
        <v>139.6</v>
      </c>
      <c r="M56" s="6">
        <f t="shared" si="1"/>
        <v>279.2</v>
      </c>
      <c r="N56" s="6"/>
      <c r="O56" s="6" t="s">
        <v>1130</v>
      </c>
      <c r="P56" s="15">
        <v>0.33119999999999999</v>
      </c>
      <c r="Q56" s="18"/>
    </row>
    <row r="57" spans="1:17" s="1" customFormat="1" ht="20.100000000000001" customHeight="1" x14ac:dyDescent="0.15">
      <c r="A57" s="10">
        <v>55</v>
      </c>
      <c r="B57" s="32" t="s">
        <v>1131</v>
      </c>
      <c r="C57" s="8" t="s">
        <v>1132</v>
      </c>
      <c r="D57" s="31" t="s">
        <v>1073</v>
      </c>
      <c r="E57" s="6" t="s">
        <v>198</v>
      </c>
      <c r="F57" s="25">
        <v>2</v>
      </c>
      <c r="G57" s="11"/>
      <c r="H57" s="12"/>
      <c r="I57" s="12"/>
      <c r="J57" s="6"/>
      <c r="K57" s="12"/>
      <c r="L57" s="25">
        <v>139.6</v>
      </c>
      <c r="M57" s="6">
        <f t="shared" si="1"/>
        <v>279.2</v>
      </c>
      <c r="N57" s="6"/>
      <c r="O57" s="6" t="s">
        <v>1130</v>
      </c>
      <c r="P57" s="15">
        <v>0.33119999999999999</v>
      </c>
      <c r="Q57" s="18"/>
    </row>
    <row r="58" spans="1:17" s="1" customFormat="1" ht="20.100000000000001" customHeight="1" x14ac:dyDescent="0.15">
      <c r="A58" s="10">
        <v>56</v>
      </c>
      <c r="B58" s="32" t="s">
        <v>1133</v>
      </c>
      <c r="C58" s="8" t="s">
        <v>1134</v>
      </c>
      <c r="D58" s="31" t="s">
        <v>1135</v>
      </c>
      <c r="E58" s="6" t="s">
        <v>198</v>
      </c>
      <c r="F58" s="25">
        <v>1</v>
      </c>
      <c r="G58" s="11"/>
      <c r="H58" s="12"/>
      <c r="I58" s="12"/>
      <c r="J58" s="6"/>
      <c r="K58" s="12"/>
      <c r="L58" s="25">
        <v>109.8</v>
      </c>
      <c r="M58" s="6">
        <f t="shared" si="1"/>
        <v>109.8</v>
      </c>
      <c r="N58" s="6"/>
      <c r="O58" s="6" t="s">
        <v>1136</v>
      </c>
      <c r="P58" s="15">
        <v>0.13139999999999999</v>
      </c>
      <c r="Q58" s="18"/>
    </row>
    <row r="59" spans="1:17" s="1" customFormat="1" ht="20.100000000000001" customHeight="1" x14ac:dyDescent="0.15">
      <c r="A59" s="10">
        <v>57</v>
      </c>
      <c r="B59" s="32" t="s">
        <v>1137</v>
      </c>
      <c r="C59" s="8" t="s">
        <v>1138</v>
      </c>
      <c r="D59" s="31" t="s">
        <v>1135</v>
      </c>
      <c r="E59" s="6" t="s">
        <v>198</v>
      </c>
      <c r="F59" s="25">
        <v>1</v>
      </c>
      <c r="G59" s="11"/>
      <c r="H59" s="12"/>
      <c r="I59" s="12"/>
      <c r="J59" s="6"/>
      <c r="K59" s="12"/>
      <c r="L59" s="25">
        <v>109.8</v>
      </c>
      <c r="M59" s="6">
        <f t="shared" si="1"/>
        <v>109.8</v>
      </c>
      <c r="N59" s="6"/>
      <c r="O59" s="6" t="s">
        <v>1136</v>
      </c>
      <c r="P59" s="15">
        <v>0.13139999999999999</v>
      </c>
      <c r="Q59" s="18"/>
    </row>
    <row r="60" spans="1:17" s="1" customFormat="1" ht="20.100000000000001" customHeight="1" x14ac:dyDescent="0.15">
      <c r="A60" s="10">
        <v>58</v>
      </c>
      <c r="B60" s="32" t="s">
        <v>1139</v>
      </c>
      <c r="C60" s="8" t="s">
        <v>1140</v>
      </c>
      <c r="D60" s="31" t="s">
        <v>1141</v>
      </c>
      <c r="E60" s="6" t="s">
        <v>198</v>
      </c>
      <c r="F60" s="25">
        <v>2</v>
      </c>
      <c r="G60" s="11"/>
      <c r="H60" s="12"/>
      <c r="I60" s="12"/>
      <c r="J60" s="6"/>
      <c r="K60" s="12"/>
      <c r="L60" s="25">
        <v>424.6</v>
      </c>
      <c r="M60" s="6">
        <f t="shared" si="1"/>
        <v>849.2</v>
      </c>
      <c r="N60" s="6"/>
      <c r="O60" s="6" t="s">
        <v>1142</v>
      </c>
      <c r="P60" s="15">
        <v>0.10539999999999999</v>
      </c>
      <c r="Q60" s="18"/>
    </row>
    <row r="61" spans="1:17" s="1" customFormat="1" ht="20.100000000000001" customHeight="1" x14ac:dyDescent="0.15">
      <c r="A61" s="10">
        <v>59</v>
      </c>
      <c r="B61" s="32" t="s">
        <v>1143</v>
      </c>
      <c r="C61" s="8" t="s">
        <v>1144</v>
      </c>
      <c r="D61" s="31" t="s">
        <v>1145</v>
      </c>
      <c r="E61" s="6" t="s">
        <v>198</v>
      </c>
      <c r="F61" s="25">
        <v>2</v>
      </c>
      <c r="G61" s="11"/>
      <c r="H61" s="12"/>
      <c r="I61" s="12"/>
      <c r="J61" s="6"/>
      <c r="K61" s="12"/>
      <c r="L61" s="25">
        <v>532</v>
      </c>
      <c r="M61" s="6">
        <f t="shared" si="1"/>
        <v>1064</v>
      </c>
      <c r="N61" s="6"/>
      <c r="O61" s="6" t="s">
        <v>1146</v>
      </c>
      <c r="P61" s="15">
        <v>0.13266</v>
      </c>
      <c r="Q61" s="18"/>
    </row>
    <row r="62" spans="1:17" s="1" customFormat="1" ht="20.100000000000001" customHeight="1" x14ac:dyDescent="0.15">
      <c r="A62" s="10">
        <v>60</v>
      </c>
      <c r="B62" s="32" t="s">
        <v>1147</v>
      </c>
      <c r="C62" s="8" t="s">
        <v>1148</v>
      </c>
      <c r="D62" s="31" t="s">
        <v>1149</v>
      </c>
      <c r="E62" s="6" t="s">
        <v>198</v>
      </c>
      <c r="F62" s="25">
        <v>6</v>
      </c>
      <c r="G62" s="11"/>
      <c r="H62" s="12"/>
      <c r="I62" s="12"/>
      <c r="J62" s="6"/>
      <c r="K62" s="12"/>
      <c r="L62" s="25">
        <v>368.7</v>
      </c>
      <c r="M62" s="6">
        <f t="shared" si="1"/>
        <v>2212.1999999999998</v>
      </c>
      <c r="N62" s="6"/>
      <c r="O62" s="6" t="s">
        <v>1150</v>
      </c>
      <c r="P62" s="15">
        <v>3.1823999999999999</v>
      </c>
      <c r="Q62" s="18"/>
    </row>
    <row r="63" spans="1:17" s="1" customFormat="1" ht="20.100000000000001" customHeight="1" x14ac:dyDescent="0.15">
      <c r="A63" s="10">
        <v>61</v>
      </c>
      <c r="B63" s="32" t="s">
        <v>1151</v>
      </c>
      <c r="C63" s="8" t="s">
        <v>1152</v>
      </c>
      <c r="D63" s="31" t="s">
        <v>1149</v>
      </c>
      <c r="E63" s="6" t="s">
        <v>198</v>
      </c>
      <c r="F63" s="25">
        <v>6</v>
      </c>
      <c r="G63" s="11"/>
      <c r="H63" s="12"/>
      <c r="I63" s="12"/>
      <c r="J63" s="6"/>
      <c r="K63" s="12"/>
      <c r="L63" s="25">
        <v>368.7</v>
      </c>
      <c r="M63" s="6">
        <f t="shared" si="1"/>
        <v>2212.1999999999998</v>
      </c>
      <c r="N63" s="6"/>
      <c r="O63" s="6" t="s">
        <v>1150</v>
      </c>
      <c r="P63" s="15">
        <v>3.1823999999999999</v>
      </c>
      <c r="Q63" s="18"/>
    </row>
    <row r="64" spans="1:17" s="1" customFormat="1" ht="20.100000000000001" customHeight="1" x14ac:dyDescent="0.15">
      <c r="A64" s="10">
        <v>62</v>
      </c>
      <c r="B64" s="32" t="s">
        <v>1153</v>
      </c>
      <c r="C64" s="8" t="s">
        <v>1154</v>
      </c>
      <c r="D64" s="31" t="s">
        <v>1155</v>
      </c>
      <c r="E64" s="6" t="s">
        <v>198</v>
      </c>
      <c r="F64" s="25">
        <v>8</v>
      </c>
      <c r="G64" s="11"/>
      <c r="H64" s="12"/>
      <c r="I64" s="12"/>
      <c r="J64" s="6"/>
      <c r="K64" s="12"/>
      <c r="L64" s="25">
        <v>318.60000000000002</v>
      </c>
      <c r="M64" s="6">
        <f t="shared" si="1"/>
        <v>2548.8000000000002</v>
      </c>
      <c r="N64" s="6"/>
      <c r="O64" s="6" t="s">
        <v>1156</v>
      </c>
      <c r="P64" s="15">
        <v>3.6503999999999999</v>
      </c>
      <c r="Q64" s="18"/>
    </row>
    <row r="65" spans="1:17" s="1" customFormat="1" ht="20.100000000000001" customHeight="1" x14ac:dyDescent="0.15">
      <c r="A65" s="10">
        <v>63</v>
      </c>
      <c r="B65" s="32" t="s">
        <v>1157</v>
      </c>
      <c r="C65" s="8" t="s">
        <v>1158</v>
      </c>
      <c r="D65" s="31" t="s">
        <v>1155</v>
      </c>
      <c r="E65" s="6" t="s">
        <v>198</v>
      </c>
      <c r="F65" s="25">
        <v>2</v>
      </c>
      <c r="G65" s="11"/>
      <c r="H65" s="12"/>
      <c r="I65" s="12"/>
      <c r="J65" s="6"/>
      <c r="K65" s="12"/>
      <c r="L65" s="25">
        <v>296.5</v>
      </c>
      <c r="M65" s="6">
        <f t="shared" si="1"/>
        <v>593</v>
      </c>
      <c r="N65" s="6"/>
      <c r="O65" s="6" t="s">
        <v>1156</v>
      </c>
      <c r="P65" s="15">
        <v>0.91259999999999997</v>
      </c>
      <c r="Q65" s="18"/>
    </row>
    <row r="66" spans="1:17" s="2" customFormat="1" ht="20.100000000000001" customHeight="1" x14ac:dyDescent="0.15">
      <c r="A66" s="10">
        <v>64</v>
      </c>
      <c r="B66" s="32" t="s">
        <v>1159</v>
      </c>
      <c r="C66" s="8" t="s">
        <v>1160</v>
      </c>
      <c r="D66" s="31" t="s">
        <v>1155</v>
      </c>
      <c r="E66" s="6" t="s">
        <v>198</v>
      </c>
      <c r="F66" s="25">
        <v>2</v>
      </c>
      <c r="G66" s="19"/>
      <c r="H66" s="20"/>
      <c r="I66" s="20"/>
      <c r="J66" s="21"/>
      <c r="K66" s="20"/>
      <c r="L66" s="25">
        <v>296.5</v>
      </c>
      <c r="M66" s="21">
        <f t="shared" si="1"/>
        <v>593</v>
      </c>
      <c r="N66" s="21"/>
      <c r="O66" s="6" t="s">
        <v>1156</v>
      </c>
      <c r="P66" s="22">
        <v>0.91259999999999997</v>
      </c>
      <c r="Q66" s="23"/>
    </row>
    <row r="67" spans="1:17" s="1" customFormat="1" ht="20.100000000000001" customHeight="1" x14ac:dyDescent="0.15">
      <c r="A67" s="10">
        <v>65</v>
      </c>
      <c r="B67" s="32" t="s">
        <v>1161</v>
      </c>
      <c r="C67" s="8" t="s">
        <v>1162</v>
      </c>
      <c r="D67" s="31" t="s">
        <v>1163</v>
      </c>
      <c r="E67" s="6" t="s">
        <v>198</v>
      </c>
      <c r="F67" s="25">
        <v>4</v>
      </c>
      <c r="G67" s="11"/>
      <c r="H67" s="12"/>
      <c r="I67" s="12"/>
      <c r="J67" s="6"/>
      <c r="K67" s="12"/>
      <c r="L67" s="25">
        <v>249.3</v>
      </c>
      <c r="M67" s="6">
        <f t="shared" si="1"/>
        <v>997.2</v>
      </c>
      <c r="N67" s="6"/>
      <c r="O67" s="6" t="s">
        <v>1164</v>
      </c>
      <c r="P67" s="15">
        <v>1.4352</v>
      </c>
      <c r="Q67" s="18"/>
    </row>
    <row r="68" spans="1:17" s="1" customFormat="1" ht="20.100000000000001" customHeight="1" x14ac:dyDescent="0.15">
      <c r="A68" s="10">
        <v>66</v>
      </c>
      <c r="B68" s="32" t="s">
        <v>1165</v>
      </c>
      <c r="C68" s="8" t="s">
        <v>1166</v>
      </c>
      <c r="D68" s="31" t="s">
        <v>1163</v>
      </c>
      <c r="E68" s="6" t="s">
        <v>198</v>
      </c>
      <c r="F68" s="25">
        <v>8</v>
      </c>
      <c r="G68" s="11"/>
      <c r="H68" s="12"/>
      <c r="I68" s="12"/>
      <c r="J68" s="6"/>
      <c r="K68" s="12"/>
      <c r="L68" s="25">
        <v>236</v>
      </c>
      <c r="M68" s="6">
        <f t="shared" si="1"/>
        <v>1888</v>
      </c>
      <c r="N68" s="6"/>
      <c r="O68" s="6" t="s">
        <v>1164</v>
      </c>
      <c r="P68" s="15">
        <v>2.8704000000000001</v>
      </c>
      <c r="Q68" s="18"/>
    </row>
    <row r="69" spans="1:17" s="1" customFormat="1" ht="20.100000000000001" customHeight="1" x14ac:dyDescent="0.15">
      <c r="A69" s="10">
        <v>67</v>
      </c>
      <c r="B69" s="32" t="s">
        <v>1167</v>
      </c>
      <c r="C69" s="8" t="s">
        <v>1168</v>
      </c>
      <c r="D69" s="31" t="s">
        <v>1169</v>
      </c>
      <c r="E69" s="6" t="s">
        <v>198</v>
      </c>
      <c r="F69" s="25">
        <v>12</v>
      </c>
      <c r="G69" s="11"/>
      <c r="H69" s="12"/>
      <c r="I69" s="12"/>
      <c r="J69" s="6"/>
      <c r="K69" s="12"/>
      <c r="L69" s="25">
        <v>365.8</v>
      </c>
      <c r="M69" s="6">
        <f t="shared" si="1"/>
        <v>4389.6000000000004</v>
      </c>
      <c r="N69" s="6"/>
      <c r="O69" s="6" t="s">
        <v>1170</v>
      </c>
      <c r="P69" s="15">
        <v>6.2712000000000003</v>
      </c>
      <c r="Q69" s="18"/>
    </row>
    <row r="70" spans="1:17" s="1" customFormat="1" ht="20.100000000000001" customHeight="1" x14ac:dyDescent="0.15">
      <c r="A70" s="10">
        <v>68</v>
      </c>
      <c r="B70" s="32" t="s">
        <v>1171</v>
      </c>
      <c r="C70" s="8" t="s">
        <v>1172</v>
      </c>
      <c r="D70" s="31" t="s">
        <v>1173</v>
      </c>
      <c r="E70" s="6" t="s">
        <v>198</v>
      </c>
      <c r="F70" s="25">
        <v>12</v>
      </c>
      <c r="G70" s="11"/>
      <c r="H70" s="12"/>
      <c r="I70" s="12"/>
      <c r="J70" s="6"/>
      <c r="K70" s="12"/>
      <c r="L70" s="25">
        <v>371.3</v>
      </c>
      <c r="M70" s="6">
        <f t="shared" si="1"/>
        <v>4455.6000000000004</v>
      </c>
      <c r="N70" s="6"/>
      <c r="O70" s="6" t="s">
        <v>1150</v>
      </c>
      <c r="P70" s="15">
        <v>6.3647999999999998</v>
      </c>
      <c r="Q70" s="18"/>
    </row>
    <row r="71" spans="1:17" s="1" customFormat="1" ht="20.100000000000001" customHeight="1" x14ac:dyDescent="0.15">
      <c r="A71" s="10">
        <v>69</v>
      </c>
      <c r="B71" s="32" t="s">
        <v>1174</v>
      </c>
      <c r="C71" s="8" t="s">
        <v>1175</v>
      </c>
      <c r="D71" s="31" t="s">
        <v>1176</v>
      </c>
      <c r="E71" s="6" t="s">
        <v>198</v>
      </c>
      <c r="F71" s="25">
        <v>6</v>
      </c>
      <c r="G71" s="11"/>
      <c r="H71" s="12"/>
      <c r="I71" s="12"/>
      <c r="J71" s="6"/>
      <c r="K71" s="12"/>
      <c r="L71" s="25">
        <v>333.1</v>
      </c>
      <c r="M71" s="6">
        <f t="shared" si="1"/>
        <v>1998.6000000000001</v>
      </c>
      <c r="N71" s="6"/>
      <c r="O71" s="6" t="s">
        <v>1177</v>
      </c>
      <c r="P71" s="15">
        <v>2.9016000000000002</v>
      </c>
      <c r="Q71" s="18"/>
    </row>
    <row r="72" spans="1:17" s="1" customFormat="1" ht="20.100000000000001" customHeight="1" x14ac:dyDescent="0.15">
      <c r="A72" s="10">
        <v>70</v>
      </c>
      <c r="B72" s="32" t="s">
        <v>1178</v>
      </c>
      <c r="C72" s="8" t="s">
        <v>1179</v>
      </c>
      <c r="D72" s="31" t="s">
        <v>1176</v>
      </c>
      <c r="E72" s="6" t="s">
        <v>198</v>
      </c>
      <c r="F72" s="25">
        <v>6</v>
      </c>
      <c r="G72" s="11"/>
      <c r="H72" s="12"/>
      <c r="I72" s="12"/>
      <c r="J72" s="6"/>
      <c r="K72" s="12"/>
      <c r="L72" s="25">
        <v>333.1</v>
      </c>
      <c r="M72" s="6">
        <f t="shared" si="1"/>
        <v>1998.6000000000001</v>
      </c>
      <c r="N72" s="6"/>
      <c r="O72" s="6" t="s">
        <v>1177</v>
      </c>
      <c r="P72" s="15">
        <v>2.9016000000000002</v>
      </c>
      <c r="Q72" s="18"/>
    </row>
    <row r="73" spans="1:17" s="1" customFormat="1" ht="20.100000000000001" customHeight="1" x14ac:dyDescent="0.15">
      <c r="A73" s="10">
        <v>71</v>
      </c>
      <c r="B73" s="32" t="s">
        <v>1180</v>
      </c>
      <c r="C73" s="8" t="s">
        <v>1181</v>
      </c>
      <c r="D73" s="31" t="s">
        <v>1182</v>
      </c>
      <c r="E73" s="6" t="s">
        <v>198</v>
      </c>
      <c r="F73" s="25">
        <v>12</v>
      </c>
      <c r="G73" s="11"/>
      <c r="H73" s="12"/>
      <c r="I73" s="12"/>
      <c r="J73" s="6"/>
      <c r="K73" s="12"/>
      <c r="L73" s="25">
        <v>324.2</v>
      </c>
      <c r="M73" s="6">
        <f t="shared" si="1"/>
        <v>3890.3999999999996</v>
      </c>
      <c r="N73" s="6"/>
      <c r="O73" s="6" t="s">
        <v>1183</v>
      </c>
      <c r="P73" s="15">
        <v>5.5692000000000004</v>
      </c>
      <c r="Q73" s="18"/>
    </row>
    <row r="74" spans="1:17" s="1" customFormat="1" ht="20.100000000000001" customHeight="1" x14ac:dyDescent="0.15">
      <c r="A74" s="10">
        <v>72</v>
      </c>
      <c r="B74" s="32" t="s">
        <v>1184</v>
      </c>
      <c r="C74" s="8" t="s">
        <v>1185</v>
      </c>
      <c r="D74" s="31" t="s">
        <v>1186</v>
      </c>
      <c r="E74" s="6" t="s">
        <v>198</v>
      </c>
      <c r="F74" s="25">
        <v>4</v>
      </c>
      <c r="G74" s="11"/>
      <c r="H74" s="12"/>
      <c r="I74" s="12"/>
      <c r="J74" s="6"/>
      <c r="K74" s="12"/>
      <c r="L74" s="25">
        <v>875.3</v>
      </c>
      <c r="M74" s="6">
        <f t="shared" si="1"/>
        <v>3501.2</v>
      </c>
      <c r="N74" s="6"/>
      <c r="O74" s="6" t="s">
        <v>1187</v>
      </c>
      <c r="P74" s="15">
        <v>5.04</v>
      </c>
      <c r="Q74" s="18"/>
    </row>
    <row r="75" spans="1:17" s="1" customFormat="1" ht="20.100000000000001" customHeight="1" x14ac:dyDescent="0.15">
      <c r="A75" s="10">
        <v>73</v>
      </c>
      <c r="B75" s="32" t="s">
        <v>1188</v>
      </c>
      <c r="C75" s="8" t="s">
        <v>1189</v>
      </c>
      <c r="D75" s="31" t="s">
        <v>1186</v>
      </c>
      <c r="E75" s="6" t="s">
        <v>198</v>
      </c>
      <c r="F75" s="25">
        <v>1</v>
      </c>
      <c r="G75" s="11"/>
      <c r="H75" s="12"/>
      <c r="I75" s="12"/>
      <c r="J75" s="6"/>
      <c r="K75" s="12"/>
      <c r="L75" s="25">
        <v>633.1</v>
      </c>
      <c r="M75" s="6">
        <f t="shared" si="1"/>
        <v>633.1</v>
      </c>
      <c r="N75" s="6"/>
      <c r="O75" s="6" t="s">
        <v>1187</v>
      </c>
      <c r="P75" s="15">
        <v>1.26</v>
      </c>
      <c r="Q75" s="18"/>
    </row>
    <row r="76" spans="1:17" s="1" customFormat="1" ht="20.100000000000001" customHeight="1" x14ac:dyDescent="0.15">
      <c r="A76" s="10">
        <v>74</v>
      </c>
      <c r="B76" s="32" t="s">
        <v>1190</v>
      </c>
      <c r="C76" s="8" t="s">
        <v>1191</v>
      </c>
      <c r="D76" s="31" t="s">
        <v>1186</v>
      </c>
      <c r="E76" s="6" t="s">
        <v>198</v>
      </c>
      <c r="F76" s="25">
        <v>1</v>
      </c>
      <c r="G76" s="11"/>
      <c r="H76" s="12"/>
      <c r="I76" s="12"/>
      <c r="J76" s="6"/>
      <c r="K76" s="12"/>
      <c r="L76" s="25">
        <v>633.1</v>
      </c>
      <c r="M76" s="6">
        <f t="shared" si="1"/>
        <v>633.1</v>
      </c>
      <c r="N76" s="6"/>
      <c r="O76" s="6" t="s">
        <v>1187</v>
      </c>
      <c r="P76" s="15">
        <v>1.26</v>
      </c>
      <c r="Q76" s="18"/>
    </row>
    <row r="77" spans="1:17" s="1" customFormat="1" ht="20.100000000000001" customHeight="1" x14ac:dyDescent="0.15">
      <c r="A77" s="10">
        <v>75</v>
      </c>
      <c r="B77" s="32" t="s">
        <v>1192</v>
      </c>
      <c r="C77" s="8" t="s">
        <v>1193</v>
      </c>
      <c r="D77" s="31" t="s">
        <v>1194</v>
      </c>
      <c r="E77" s="6" t="s">
        <v>198</v>
      </c>
      <c r="F77" s="25">
        <v>6</v>
      </c>
      <c r="G77" s="11"/>
      <c r="H77" s="12"/>
      <c r="I77" s="12"/>
      <c r="J77" s="6"/>
      <c r="K77" s="12"/>
      <c r="L77" s="25">
        <v>89.9</v>
      </c>
      <c r="M77" s="6">
        <f t="shared" si="1"/>
        <v>539.40000000000009</v>
      </c>
      <c r="N77" s="6"/>
      <c r="O77" s="6" t="s">
        <v>1195</v>
      </c>
      <c r="P77" s="15">
        <v>1.00116</v>
      </c>
      <c r="Q77" s="18"/>
    </row>
    <row r="78" spans="1:17" s="1" customFormat="1" ht="20.100000000000001" customHeight="1" x14ac:dyDescent="0.15">
      <c r="A78" s="10">
        <v>76</v>
      </c>
      <c r="B78" s="32" t="s">
        <v>1196</v>
      </c>
      <c r="C78" s="8" t="s">
        <v>1197</v>
      </c>
      <c r="D78" s="31" t="s">
        <v>1194</v>
      </c>
      <c r="E78" s="6" t="s">
        <v>198</v>
      </c>
      <c r="F78" s="25">
        <v>6</v>
      </c>
      <c r="G78" s="11"/>
      <c r="H78" s="12"/>
      <c r="I78" s="12"/>
      <c r="J78" s="6"/>
      <c r="K78" s="12"/>
      <c r="L78" s="25">
        <v>89.9</v>
      </c>
      <c r="M78" s="6">
        <f t="shared" si="1"/>
        <v>539.40000000000009</v>
      </c>
      <c r="N78" s="6"/>
      <c r="O78" s="6" t="s">
        <v>1195</v>
      </c>
      <c r="P78" s="15">
        <v>1.00116</v>
      </c>
      <c r="Q78" s="18"/>
    </row>
    <row r="79" spans="1:17" s="1" customFormat="1" ht="20.100000000000001" customHeight="1" x14ac:dyDescent="0.15">
      <c r="A79" s="10">
        <v>77</v>
      </c>
      <c r="B79" s="32" t="s">
        <v>1198</v>
      </c>
      <c r="C79" s="8" t="s">
        <v>1199</v>
      </c>
      <c r="D79" s="31" t="s">
        <v>1194</v>
      </c>
      <c r="E79" s="6" t="s">
        <v>198</v>
      </c>
      <c r="F79" s="25">
        <v>1</v>
      </c>
      <c r="G79" s="11"/>
      <c r="H79" s="12"/>
      <c r="I79" s="12"/>
      <c r="J79" s="6"/>
      <c r="K79" s="12"/>
      <c r="L79" s="25">
        <v>92.5</v>
      </c>
      <c r="M79" s="6">
        <f t="shared" si="1"/>
        <v>92.5</v>
      </c>
      <c r="N79" s="6"/>
      <c r="O79" s="6" t="s">
        <v>1200</v>
      </c>
      <c r="P79" s="15">
        <v>0.17226</v>
      </c>
      <c r="Q79" s="18"/>
    </row>
    <row r="80" spans="1:17" s="1" customFormat="1" ht="20.100000000000001" customHeight="1" x14ac:dyDescent="0.15">
      <c r="A80" s="10">
        <v>78</v>
      </c>
      <c r="B80" s="32" t="s">
        <v>1201</v>
      </c>
      <c r="C80" s="8" t="s">
        <v>1202</v>
      </c>
      <c r="D80" s="31" t="s">
        <v>1194</v>
      </c>
      <c r="E80" s="6" t="s">
        <v>198</v>
      </c>
      <c r="F80" s="25">
        <v>1</v>
      </c>
      <c r="G80" s="11"/>
      <c r="H80" s="12"/>
      <c r="I80" s="12"/>
      <c r="J80" s="6"/>
      <c r="K80" s="12"/>
      <c r="L80" s="25">
        <v>92.5</v>
      </c>
      <c r="M80" s="6">
        <f t="shared" si="1"/>
        <v>92.5</v>
      </c>
      <c r="N80" s="6"/>
      <c r="O80" s="6" t="s">
        <v>1200</v>
      </c>
      <c r="P80" s="15">
        <v>0.17226</v>
      </c>
      <c r="Q80" s="18"/>
    </row>
    <row r="81" spans="1:17" s="1" customFormat="1" ht="20.100000000000001" customHeight="1" x14ac:dyDescent="0.15">
      <c r="A81" s="10">
        <v>79</v>
      </c>
      <c r="B81" s="32" t="s">
        <v>1203</v>
      </c>
      <c r="C81" s="8" t="s">
        <v>1204</v>
      </c>
      <c r="D81" s="31" t="s">
        <v>1194</v>
      </c>
      <c r="E81" s="6" t="s">
        <v>198</v>
      </c>
      <c r="F81" s="25">
        <v>1</v>
      </c>
      <c r="G81" s="11"/>
      <c r="H81" s="12"/>
      <c r="I81" s="12"/>
      <c r="J81" s="6"/>
      <c r="K81" s="12"/>
      <c r="L81" s="25">
        <v>93.8</v>
      </c>
      <c r="M81" s="6">
        <f t="shared" si="1"/>
        <v>93.8</v>
      </c>
      <c r="N81" s="6"/>
      <c r="O81" s="6" t="s">
        <v>1205</v>
      </c>
      <c r="P81" s="15">
        <v>0.17496</v>
      </c>
      <c r="Q81" s="18"/>
    </row>
    <row r="82" spans="1:17" s="1" customFormat="1" ht="20.100000000000001" customHeight="1" x14ac:dyDescent="0.15">
      <c r="A82" s="10">
        <v>80</v>
      </c>
      <c r="B82" s="32" t="s">
        <v>1206</v>
      </c>
      <c r="C82" s="8" t="s">
        <v>1207</v>
      </c>
      <c r="D82" s="31" t="s">
        <v>1194</v>
      </c>
      <c r="E82" s="6" t="s">
        <v>198</v>
      </c>
      <c r="F82" s="25">
        <v>1</v>
      </c>
      <c r="G82" s="11"/>
      <c r="H82" s="12"/>
      <c r="I82" s="12"/>
      <c r="J82" s="6"/>
      <c r="K82" s="12"/>
      <c r="L82" s="25">
        <v>93.8</v>
      </c>
      <c r="M82" s="6">
        <f t="shared" si="1"/>
        <v>93.8</v>
      </c>
      <c r="N82" s="6"/>
      <c r="O82" s="6" t="s">
        <v>1205</v>
      </c>
      <c r="P82" s="15">
        <v>0.17496</v>
      </c>
      <c r="Q82" s="18"/>
    </row>
    <row r="83" spans="1:17" s="1" customFormat="1" ht="20.100000000000001" customHeight="1" x14ac:dyDescent="0.15">
      <c r="A83" s="10">
        <v>81</v>
      </c>
      <c r="B83" s="32" t="s">
        <v>1208</v>
      </c>
      <c r="C83" s="8" t="s">
        <v>1209</v>
      </c>
      <c r="D83" s="31" t="s">
        <v>1194</v>
      </c>
      <c r="E83" s="6" t="s">
        <v>198</v>
      </c>
      <c r="F83" s="25">
        <v>1</v>
      </c>
      <c r="G83" s="11"/>
      <c r="H83" s="12"/>
      <c r="I83" s="12"/>
      <c r="J83" s="6"/>
      <c r="K83" s="12"/>
      <c r="L83" s="25">
        <v>67.900000000000006</v>
      </c>
      <c r="M83" s="6">
        <f t="shared" si="1"/>
        <v>67.900000000000006</v>
      </c>
      <c r="N83" s="6"/>
      <c r="O83" s="6" t="s">
        <v>1210</v>
      </c>
      <c r="P83" s="15">
        <v>0.12959999999999999</v>
      </c>
      <c r="Q83" s="18"/>
    </row>
    <row r="84" spans="1:17" s="1" customFormat="1" ht="20.100000000000001" customHeight="1" x14ac:dyDescent="0.15">
      <c r="A84" s="10">
        <v>82</v>
      </c>
      <c r="B84" s="32" t="s">
        <v>1211</v>
      </c>
      <c r="C84" s="8" t="s">
        <v>1212</v>
      </c>
      <c r="D84" s="31" t="s">
        <v>1194</v>
      </c>
      <c r="E84" s="6" t="s">
        <v>198</v>
      </c>
      <c r="F84" s="25">
        <v>1</v>
      </c>
      <c r="G84" s="11"/>
      <c r="H84" s="12"/>
      <c r="I84" s="12"/>
      <c r="J84" s="6"/>
      <c r="K84" s="12"/>
      <c r="L84" s="25">
        <v>67.900000000000006</v>
      </c>
      <c r="M84" s="6">
        <f t="shared" si="1"/>
        <v>67.900000000000006</v>
      </c>
      <c r="N84" s="6"/>
      <c r="O84" s="6" t="s">
        <v>1210</v>
      </c>
      <c r="P84" s="15">
        <v>0.12959999999999999</v>
      </c>
      <c r="Q84" s="18"/>
    </row>
    <row r="85" spans="1:17" s="1" customFormat="1" ht="20.100000000000001" customHeight="1" x14ac:dyDescent="0.15">
      <c r="A85" s="10">
        <v>83</v>
      </c>
      <c r="B85" s="32" t="s">
        <v>1213</v>
      </c>
      <c r="C85" s="8" t="s">
        <v>1214</v>
      </c>
      <c r="D85" s="31" t="s">
        <v>1194</v>
      </c>
      <c r="E85" s="6" t="s">
        <v>198</v>
      </c>
      <c r="F85" s="25">
        <v>1</v>
      </c>
      <c r="G85" s="11"/>
      <c r="H85" s="12"/>
      <c r="I85" s="12"/>
      <c r="J85" s="6"/>
      <c r="K85" s="12"/>
      <c r="L85" s="25">
        <v>66.7</v>
      </c>
      <c r="M85" s="6">
        <f t="shared" si="1"/>
        <v>66.7</v>
      </c>
      <c r="N85" s="6"/>
      <c r="O85" s="6" t="s">
        <v>1215</v>
      </c>
      <c r="P85" s="15">
        <v>0.12636</v>
      </c>
      <c r="Q85" s="18"/>
    </row>
    <row r="86" spans="1:17" s="1" customFormat="1" ht="20.100000000000001" customHeight="1" x14ac:dyDescent="0.15">
      <c r="A86" s="10">
        <v>84</v>
      </c>
      <c r="B86" s="32" t="s">
        <v>1216</v>
      </c>
      <c r="C86" s="8" t="s">
        <v>1217</v>
      </c>
      <c r="D86" s="31" t="s">
        <v>1194</v>
      </c>
      <c r="E86" s="6" t="s">
        <v>198</v>
      </c>
      <c r="F86" s="25">
        <v>1</v>
      </c>
      <c r="G86" s="11"/>
      <c r="H86" s="12"/>
      <c r="I86" s="12"/>
      <c r="J86" s="6"/>
      <c r="K86" s="12"/>
      <c r="L86" s="25">
        <v>66.7</v>
      </c>
      <c r="M86" s="6">
        <f t="shared" si="1"/>
        <v>66.7</v>
      </c>
      <c r="N86" s="6"/>
      <c r="O86" s="6" t="s">
        <v>1215</v>
      </c>
      <c r="P86" s="15">
        <v>0.12636</v>
      </c>
      <c r="Q86" s="18"/>
    </row>
    <row r="87" spans="1:17" s="1" customFormat="1" ht="20.100000000000001" customHeight="1" x14ac:dyDescent="0.15">
      <c r="A87" s="10">
        <v>85</v>
      </c>
      <c r="B87" s="32" t="s">
        <v>1218</v>
      </c>
      <c r="C87" s="8" t="s">
        <v>1219</v>
      </c>
      <c r="D87" s="31" t="s">
        <v>1220</v>
      </c>
      <c r="E87" s="6" t="s">
        <v>198</v>
      </c>
      <c r="F87" s="25">
        <v>3</v>
      </c>
      <c r="G87" s="11"/>
      <c r="H87" s="12"/>
      <c r="I87" s="12"/>
      <c r="J87" s="6"/>
      <c r="K87" s="12"/>
      <c r="L87" s="25">
        <v>150.1</v>
      </c>
      <c r="M87" s="6">
        <f t="shared" si="1"/>
        <v>450.29999999999995</v>
      </c>
      <c r="N87" s="6"/>
      <c r="O87" s="6" t="s">
        <v>1221</v>
      </c>
      <c r="P87" s="15">
        <v>1.04742</v>
      </c>
      <c r="Q87" s="18"/>
    </row>
    <row r="88" spans="1:17" s="1" customFormat="1" ht="20.100000000000001" customHeight="1" x14ac:dyDescent="0.15">
      <c r="A88" s="10">
        <v>86</v>
      </c>
      <c r="B88" s="32" t="s">
        <v>1222</v>
      </c>
      <c r="C88" s="8" t="s">
        <v>1223</v>
      </c>
      <c r="D88" s="31" t="s">
        <v>1220</v>
      </c>
      <c r="E88" s="6" t="s">
        <v>198</v>
      </c>
      <c r="F88" s="25">
        <v>3</v>
      </c>
      <c r="G88" s="11"/>
      <c r="H88" s="12"/>
      <c r="I88" s="12"/>
      <c r="J88" s="6"/>
      <c r="K88" s="12"/>
      <c r="L88" s="25">
        <v>150.1</v>
      </c>
      <c r="M88" s="6">
        <f t="shared" si="1"/>
        <v>450.29999999999995</v>
      </c>
      <c r="N88" s="6"/>
      <c r="O88" s="6" t="s">
        <v>1221</v>
      </c>
      <c r="P88" s="15">
        <v>1.04742</v>
      </c>
      <c r="Q88" s="18"/>
    </row>
    <row r="89" spans="1:17" s="1" customFormat="1" ht="20.100000000000001" customHeight="1" x14ac:dyDescent="0.15">
      <c r="A89" s="10">
        <v>87</v>
      </c>
      <c r="B89" s="32" t="s">
        <v>1224</v>
      </c>
      <c r="C89" s="8" t="s">
        <v>1225</v>
      </c>
      <c r="D89" s="31" t="s">
        <v>1220</v>
      </c>
      <c r="E89" s="6" t="s">
        <v>198</v>
      </c>
      <c r="F89" s="25">
        <v>1</v>
      </c>
      <c r="G89" s="11"/>
      <c r="H89" s="12"/>
      <c r="I89" s="12"/>
      <c r="J89" s="6"/>
      <c r="K89" s="12"/>
      <c r="L89" s="25">
        <v>160.19999999999999</v>
      </c>
      <c r="M89" s="6">
        <f t="shared" ref="M89:M152" si="2">L89*F89</f>
        <v>160.19999999999999</v>
      </c>
      <c r="N89" s="6"/>
      <c r="O89" s="6" t="s">
        <v>1226</v>
      </c>
      <c r="P89" s="15">
        <v>0.37674000000000002</v>
      </c>
      <c r="Q89" s="18"/>
    </row>
    <row r="90" spans="1:17" s="1" customFormat="1" ht="20.100000000000001" customHeight="1" x14ac:dyDescent="0.15">
      <c r="A90" s="10">
        <v>88</v>
      </c>
      <c r="B90" s="32" t="s">
        <v>1227</v>
      </c>
      <c r="C90" s="8" t="s">
        <v>1228</v>
      </c>
      <c r="D90" s="31" t="s">
        <v>1220</v>
      </c>
      <c r="E90" s="6" t="s">
        <v>198</v>
      </c>
      <c r="F90" s="25">
        <v>2</v>
      </c>
      <c r="G90" s="11"/>
      <c r="H90" s="12"/>
      <c r="I90" s="12"/>
      <c r="J90" s="6"/>
      <c r="K90" s="12"/>
      <c r="L90" s="25">
        <v>160.19999999999999</v>
      </c>
      <c r="M90" s="6">
        <f t="shared" si="2"/>
        <v>320.39999999999998</v>
      </c>
      <c r="N90" s="6"/>
      <c r="O90" s="6" t="s">
        <v>1226</v>
      </c>
      <c r="P90" s="15">
        <v>0.75348000000000004</v>
      </c>
      <c r="Q90" s="18"/>
    </row>
    <row r="91" spans="1:17" s="1" customFormat="1" ht="20.100000000000001" customHeight="1" x14ac:dyDescent="0.15">
      <c r="A91" s="10">
        <v>89</v>
      </c>
      <c r="B91" s="32" t="s">
        <v>1229</v>
      </c>
      <c r="C91" s="8" t="s">
        <v>1230</v>
      </c>
      <c r="D91" s="31" t="s">
        <v>1231</v>
      </c>
      <c r="E91" s="6" t="s">
        <v>198</v>
      </c>
      <c r="F91" s="25">
        <v>1</v>
      </c>
      <c r="G91" s="11"/>
      <c r="H91" s="12"/>
      <c r="I91" s="12"/>
      <c r="J91" s="6"/>
      <c r="K91" s="12"/>
      <c r="L91" s="25">
        <v>80.400000000000006</v>
      </c>
      <c r="M91" s="6">
        <f t="shared" si="2"/>
        <v>80.400000000000006</v>
      </c>
      <c r="N91" s="6"/>
      <c r="O91" s="6" t="s">
        <v>1232</v>
      </c>
      <c r="P91" s="15">
        <v>0.15620999999999999</v>
      </c>
      <c r="Q91" s="18"/>
    </row>
    <row r="92" spans="1:17" s="1" customFormat="1" ht="20.100000000000001" customHeight="1" x14ac:dyDescent="0.15">
      <c r="A92" s="10">
        <v>90</v>
      </c>
      <c r="B92" s="32" t="s">
        <v>1233</v>
      </c>
      <c r="C92" s="8" t="s">
        <v>1234</v>
      </c>
      <c r="D92" s="31" t="s">
        <v>1235</v>
      </c>
      <c r="E92" s="6" t="s">
        <v>198</v>
      </c>
      <c r="F92" s="25">
        <v>2</v>
      </c>
      <c r="G92" s="11"/>
      <c r="H92" s="12"/>
      <c r="I92" s="12"/>
      <c r="J92" s="6"/>
      <c r="K92" s="12"/>
      <c r="L92" s="25">
        <v>314</v>
      </c>
      <c r="M92" s="6">
        <f t="shared" si="2"/>
        <v>628</v>
      </c>
      <c r="N92" s="6"/>
      <c r="O92" s="6" t="s">
        <v>1236</v>
      </c>
      <c r="P92" s="15">
        <v>9.6768000000000007E-2</v>
      </c>
      <c r="Q92" s="18"/>
    </row>
    <row r="93" spans="1:17" s="1" customFormat="1" ht="20.100000000000001" customHeight="1" x14ac:dyDescent="0.15">
      <c r="A93" s="10">
        <v>91</v>
      </c>
      <c r="B93" s="32" t="s">
        <v>1237</v>
      </c>
      <c r="C93" s="8" t="s">
        <v>1238</v>
      </c>
      <c r="D93" s="31" t="s">
        <v>1239</v>
      </c>
      <c r="E93" s="6" t="s">
        <v>198</v>
      </c>
      <c r="F93" s="25">
        <v>280</v>
      </c>
      <c r="G93" s="11"/>
      <c r="H93" s="12"/>
      <c r="I93" s="12"/>
      <c r="J93" s="6"/>
      <c r="K93" s="12"/>
      <c r="L93" s="25">
        <v>6.1</v>
      </c>
      <c r="M93" s="6">
        <f t="shared" si="2"/>
        <v>1708</v>
      </c>
      <c r="N93" s="6"/>
      <c r="O93" s="6" t="s">
        <v>1240</v>
      </c>
      <c r="P93" s="15">
        <v>0.23183999999999999</v>
      </c>
      <c r="Q93" s="18"/>
    </row>
    <row r="94" spans="1:17" s="1" customFormat="1" ht="20.100000000000001" customHeight="1" x14ac:dyDescent="0.15">
      <c r="A94" s="10">
        <v>92</v>
      </c>
      <c r="B94" s="32" t="s">
        <v>1241</v>
      </c>
      <c r="C94" s="8" t="s">
        <v>1242</v>
      </c>
      <c r="D94" s="31" t="s">
        <v>986</v>
      </c>
      <c r="E94" s="6" t="s">
        <v>198</v>
      </c>
      <c r="F94" s="25">
        <v>2</v>
      </c>
      <c r="G94" s="11"/>
      <c r="H94" s="12"/>
      <c r="I94" s="12"/>
      <c r="J94" s="6"/>
      <c r="K94" s="12"/>
      <c r="L94" s="25">
        <v>18.100000000000001</v>
      </c>
      <c r="M94" s="6">
        <f t="shared" si="2"/>
        <v>36.200000000000003</v>
      </c>
      <c r="N94" s="6"/>
      <c r="O94" s="6" t="s">
        <v>1243</v>
      </c>
      <c r="P94" s="15">
        <v>5.5E-2</v>
      </c>
      <c r="Q94" s="18"/>
    </row>
    <row r="95" spans="1:17" s="1" customFormat="1" ht="20.100000000000001" customHeight="1" x14ac:dyDescent="0.15">
      <c r="A95" s="10">
        <v>93</v>
      </c>
      <c r="B95" s="32" t="s">
        <v>1244</v>
      </c>
      <c r="C95" s="8" t="s">
        <v>1245</v>
      </c>
      <c r="D95" s="31" t="s">
        <v>986</v>
      </c>
      <c r="E95" s="6" t="s">
        <v>198</v>
      </c>
      <c r="F95" s="25">
        <v>2</v>
      </c>
      <c r="G95" s="11"/>
      <c r="H95" s="12"/>
      <c r="I95" s="12"/>
      <c r="J95" s="6"/>
      <c r="K95" s="12"/>
      <c r="L95" s="25">
        <v>18.100000000000001</v>
      </c>
      <c r="M95" s="6">
        <f t="shared" si="2"/>
        <v>36.200000000000003</v>
      </c>
      <c r="N95" s="6"/>
      <c r="O95" s="6" t="s">
        <v>1243</v>
      </c>
      <c r="P95" s="15">
        <v>5.5E-2</v>
      </c>
      <c r="Q95" s="18"/>
    </row>
    <row r="96" spans="1:17" s="1" customFormat="1" ht="20.100000000000001" customHeight="1" x14ac:dyDescent="0.15">
      <c r="A96" s="10">
        <v>94</v>
      </c>
      <c r="B96" s="32" t="s">
        <v>1246</v>
      </c>
      <c r="C96" s="8" t="s">
        <v>1247</v>
      </c>
      <c r="D96" s="31" t="s">
        <v>1248</v>
      </c>
      <c r="E96" s="6" t="s">
        <v>198</v>
      </c>
      <c r="F96" s="25">
        <v>300</v>
      </c>
      <c r="G96" s="11"/>
      <c r="H96" s="12"/>
      <c r="I96" s="12"/>
      <c r="J96" s="6"/>
      <c r="K96" s="12"/>
      <c r="L96" s="25">
        <v>76.8</v>
      </c>
      <c r="M96" s="6">
        <f t="shared" si="2"/>
        <v>23040</v>
      </c>
      <c r="N96" s="6"/>
      <c r="O96" s="6" t="s">
        <v>786</v>
      </c>
      <c r="P96" s="15">
        <v>99</v>
      </c>
      <c r="Q96" s="18"/>
    </row>
    <row r="97" spans="1:17" s="1" customFormat="1" ht="20.100000000000001" customHeight="1" x14ac:dyDescent="0.15">
      <c r="A97" s="10">
        <v>95</v>
      </c>
      <c r="B97" s="32" t="s">
        <v>1249</v>
      </c>
      <c r="C97" s="8" t="s">
        <v>1250</v>
      </c>
      <c r="D97" s="31" t="s">
        <v>1248</v>
      </c>
      <c r="E97" s="6" t="s">
        <v>198</v>
      </c>
      <c r="F97" s="25">
        <v>233</v>
      </c>
      <c r="G97" s="11"/>
      <c r="H97" s="12"/>
      <c r="I97" s="12"/>
      <c r="J97" s="6"/>
      <c r="K97" s="12"/>
      <c r="L97" s="25">
        <v>75.8</v>
      </c>
      <c r="M97" s="6">
        <f t="shared" si="2"/>
        <v>17661.399999999998</v>
      </c>
      <c r="N97" s="6"/>
      <c r="O97" s="6" t="s">
        <v>1251</v>
      </c>
      <c r="P97" s="15">
        <v>73.394999999999996</v>
      </c>
      <c r="Q97" s="18"/>
    </row>
    <row r="98" spans="1:17" s="1" customFormat="1" ht="20.100000000000001" customHeight="1" x14ac:dyDescent="0.15">
      <c r="A98" s="10">
        <v>96</v>
      </c>
      <c r="B98" s="32" t="s">
        <v>1252</v>
      </c>
      <c r="C98" s="8" t="s">
        <v>1253</v>
      </c>
      <c r="D98" s="31" t="s">
        <v>1248</v>
      </c>
      <c r="E98" s="6" t="s">
        <v>198</v>
      </c>
      <c r="F98" s="25">
        <v>30</v>
      </c>
      <c r="G98" s="11"/>
      <c r="H98" s="12"/>
      <c r="I98" s="12"/>
      <c r="J98" s="6"/>
      <c r="K98" s="12"/>
      <c r="L98" s="25">
        <v>78.900000000000006</v>
      </c>
      <c r="M98" s="6">
        <f t="shared" si="2"/>
        <v>2367</v>
      </c>
      <c r="N98" s="6"/>
      <c r="O98" s="6" t="s">
        <v>1254</v>
      </c>
      <c r="P98" s="15">
        <v>10.8</v>
      </c>
      <c r="Q98" s="18"/>
    </row>
    <row r="99" spans="1:17" s="1" customFormat="1" ht="20.100000000000001" customHeight="1" x14ac:dyDescent="0.15">
      <c r="A99" s="10">
        <v>97</v>
      </c>
      <c r="B99" s="32" t="s">
        <v>1255</v>
      </c>
      <c r="C99" s="8" t="s">
        <v>1256</v>
      </c>
      <c r="D99" s="31" t="s">
        <v>1239</v>
      </c>
      <c r="E99" s="6" t="s">
        <v>198</v>
      </c>
      <c r="F99" s="25">
        <v>6</v>
      </c>
      <c r="G99" s="11"/>
      <c r="H99" s="12"/>
      <c r="I99" s="12"/>
      <c r="J99" s="6"/>
      <c r="K99" s="12"/>
      <c r="L99" s="25">
        <v>5.6</v>
      </c>
      <c r="M99" s="6">
        <f t="shared" si="2"/>
        <v>33.599999999999994</v>
      </c>
      <c r="N99" s="6"/>
      <c r="O99" s="6" t="s">
        <v>1257</v>
      </c>
      <c r="P99" s="15">
        <v>4.5360000000000001E-3</v>
      </c>
      <c r="Q99" s="18"/>
    </row>
    <row r="100" spans="1:17" s="1" customFormat="1" ht="20.100000000000001" customHeight="1" x14ac:dyDescent="0.15">
      <c r="A100" s="10">
        <v>98</v>
      </c>
      <c r="B100" s="32" t="s">
        <v>1258</v>
      </c>
      <c r="C100" s="8" t="s">
        <v>1259</v>
      </c>
      <c r="D100" s="31" t="s">
        <v>1260</v>
      </c>
      <c r="E100" s="6" t="s">
        <v>198</v>
      </c>
      <c r="F100" s="25">
        <v>4</v>
      </c>
      <c r="G100" s="11"/>
      <c r="H100" s="12"/>
      <c r="I100" s="12"/>
      <c r="J100" s="6"/>
      <c r="K100" s="12"/>
      <c r="L100" s="25">
        <v>3.2</v>
      </c>
      <c r="M100" s="6">
        <f t="shared" si="2"/>
        <v>12.8</v>
      </c>
      <c r="N100" s="6"/>
      <c r="O100" s="6" t="s">
        <v>1261</v>
      </c>
      <c r="P100" s="15">
        <v>1.7279999999999999E-3</v>
      </c>
      <c r="Q100" s="18"/>
    </row>
    <row r="101" spans="1:17" s="1" customFormat="1" ht="20.100000000000001" customHeight="1" x14ac:dyDescent="0.15">
      <c r="A101" s="10">
        <v>99</v>
      </c>
      <c r="B101" s="32" t="s">
        <v>1262</v>
      </c>
      <c r="C101" s="8" t="s">
        <v>1263</v>
      </c>
      <c r="D101" s="31" t="s">
        <v>1260</v>
      </c>
      <c r="E101" s="6" t="s">
        <v>198</v>
      </c>
      <c r="F101" s="25">
        <v>8</v>
      </c>
      <c r="G101" s="11"/>
      <c r="H101" s="12"/>
      <c r="I101" s="12"/>
      <c r="J101" s="6"/>
      <c r="K101" s="12"/>
      <c r="L101" s="25">
        <v>2.5</v>
      </c>
      <c r="M101" s="6">
        <f t="shared" si="2"/>
        <v>20</v>
      </c>
      <c r="N101" s="6"/>
      <c r="O101" s="6" t="s">
        <v>1264</v>
      </c>
      <c r="P101" s="15">
        <v>2.6495999999999998E-3</v>
      </c>
      <c r="Q101" s="18"/>
    </row>
    <row r="102" spans="1:17" s="1" customFormat="1" ht="20.100000000000001" customHeight="1" x14ac:dyDescent="0.15">
      <c r="A102" s="10">
        <v>100</v>
      </c>
      <c r="B102" s="32" t="s">
        <v>1265</v>
      </c>
      <c r="C102" s="8" t="s">
        <v>1266</v>
      </c>
      <c r="D102" s="31" t="s">
        <v>1260</v>
      </c>
      <c r="E102" s="6" t="s">
        <v>198</v>
      </c>
      <c r="F102" s="25">
        <v>4</v>
      </c>
      <c r="G102" s="11"/>
      <c r="H102" s="12"/>
      <c r="I102" s="12"/>
      <c r="J102" s="6"/>
      <c r="K102" s="12"/>
      <c r="L102" s="25">
        <v>4.9000000000000004</v>
      </c>
      <c r="M102" s="6">
        <f t="shared" si="2"/>
        <v>19.600000000000001</v>
      </c>
      <c r="N102" s="6"/>
      <c r="O102" s="6" t="s">
        <v>1267</v>
      </c>
      <c r="P102" s="15">
        <v>2.5920000000000001E-3</v>
      </c>
      <c r="Q102" s="18"/>
    </row>
    <row r="103" spans="1:17" s="1" customFormat="1" ht="20.100000000000001" customHeight="1" x14ac:dyDescent="0.15">
      <c r="A103" s="10">
        <v>101</v>
      </c>
      <c r="B103" s="32" t="s">
        <v>1268</v>
      </c>
      <c r="C103" s="8" t="s">
        <v>1269</v>
      </c>
      <c r="D103" s="31" t="s">
        <v>1239</v>
      </c>
      <c r="E103" s="6" t="s">
        <v>198</v>
      </c>
      <c r="F103" s="25">
        <v>4</v>
      </c>
      <c r="G103" s="11"/>
      <c r="H103" s="12"/>
      <c r="I103" s="12"/>
      <c r="J103" s="6"/>
      <c r="K103" s="12"/>
      <c r="L103" s="25">
        <v>4.3</v>
      </c>
      <c r="M103" s="6">
        <f t="shared" si="2"/>
        <v>17.2</v>
      </c>
      <c r="N103" s="6"/>
      <c r="O103" s="6" t="s">
        <v>1270</v>
      </c>
      <c r="P103" s="15">
        <v>2.3040000000000001E-3</v>
      </c>
      <c r="Q103" s="18"/>
    </row>
    <row r="104" spans="1:17" s="1" customFormat="1" ht="20.100000000000001" customHeight="1" x14ac:dyDescent="0.15">
      <c r="A104" s="10">
        <v>102</v>
      </c>
      <c r="B104" s="32" t="s">
        <v>1271</v>
      </c>
      <c r="C104" s="8" t="s">
        <v>1272</v>
      </c>
      <c r="D104" s="31" t="s">
        <v>1239</v>
      </c>
      <c r="E104" s="6" t="s">
        <v>198</v>
      </c>
      <c r="F104" s="25">
        <v>31</v>
      </c>
      <c r="G104" s="11"/>
      <c r="H104" s="12"/>
      <c r="I104" s="12"/>
      <c r="J104" s="6"/>
      <c r="K104" s="12"/>
      <c r="L104" s="25">
        <v>3.7</v>
      </c>
      <c r="M104" s="6">
        <f t="shared" si="2"/>
        <v>114.7</v>
      </c>
      <c r="N104" s="6"/>
      <c r="O104" s="6" t="s">
        <v>1273</v>
      </c>
      <c r="P104" s="15">
        <v>1.5066E-2</v>
      </c>
      <c r="Q104" s="18"/>
    </row>
    <row r="105" spans="1:17" s="1" customFormat="1" ht="20.100000000000001" customHeight="1" x14ac:dyDescent="0.15">
      <c r="A105" s="10">
        <v>103</v>
      </c>
      <c r="B105" s="32" t="s">
        <v>1274</v>
      </c>
      <c r="C105" s="8" t="s">
        <v>1275</v>
      </c>
      <c r="D105" s="31" t="s">
        <v>1239</v>
      </c>
      <c r="E105" s="6" t="s">
        <v>198</v>
      </c>
      <c r="F105" s="25">
        <v>2</v>
      </c>
      <c r="G105" s="11"/>
      <c r="H105" s="12"/>
      <c r="I105" s="12"/>
      <c r="J105" s="6"/>
      <c r="K105" s="12"/>
      <c r="L105" s="25">
        <v>3</v>
      </c>
      <c r="M105" s="6">
        <f t="shared" si="2"/>
        <v>6</v>
      </c>
      <c r="N105" s="6"/>
      <c r="O105" s="6" t="s">
        <v>1276</v>
      </c>
      <c r="P105" s="15">
        <v>7.9199999999999995E-4</v>
      </c>
      <c r="Q105" s="18"/>
    </row>
    <row r="106" spans="1:17" s="1" customFormat="1" ht="20.100000000000001" customHeight="1" x14ac:dyDescent="0.15">
      <c r="A106" s="10">
        <v>104</v>
      </c>
      <c r="B106" s="32" t="s">
        <v>1277</v>
      </c>
      <c r="C106" s="8" t="s">
        <v>1278</v>
      </c>
      <c r="D106" s="31" t="s">
        <v>1279</v>
      </c>
      <c r="E106" s="6" t="s">
        <v>198</v>
      </c>
      <c r="F106" s="25">
        <v>16</v>
      </c>
      <c r="G106" s="11"/>
      <c r="H106" s="12"/>
      <c r="I106" s="12"/>
      <c r="J106" s="6"/>
      <c r="K106" s="12"/>
      <c r="L106" s="25">
        <v>2.1</v>
      </c>
      <c r="M106" s="6">
        <f t="shared" si="2"/>
        <v>33.6</v>
      </c>
      <c r="N106" s="6"/>
      <c r="O106" s="6" t="s">
        <v>1280</v>
      </c>
      <c r="P106" s="15">
        <v>0.41599999999999998</v>
      </c>
      <c r="Q106" s="18"/>
    </row>
    <row r="107" spans="1:17" s="1" customFormat="1" ht="20.100000000000001" customHeight="1" x14ac:dyDescent="0.15">
      <c r="A107" s="10">
        <v>105</v>
      </c>
      <c r="B107" s="32" t="s">
        <v>1281</v>
      </c>
      <c r="C107" s="8" t="s">
        <v>1282</v>
      </c>
      <c r="D107" s="31" t="s">
        <v>1279</v>
      </c>
      <c r="E107" s="6" t="s">
        <v>198</v>
      </c>
      <c r="F107" s="25">
        <v>32</v>
      </c>
      <c r="G107" s="11"/>
      <c r="H107" s="12"/>
      <c r="I107" s="12"/>
      <c r="J107" s="6"/>
      <c r="K107" s="12"/>
      <c r="L107" s="25">
        <v>1</v>
      </c>
      <c r="M107" s="6">
        <f t="shared" si="2"/>
        <v>32</v>
      </c>
      <c r="N107" s="6"/>
      <c r="O107" s="6" t="s">
        <v>1283</v>
      </c>
      <c r="P107" s="15">
        <v>6.2208000000000003E-3</v>
      </c>
      <c r="Q107" s="18"/>
    </row>
    <row r="108" spans="1:17" s="1" customFormat="1" ht="20.100000000000001" customHeight="1" x14ac:dyDescent="0.15">
      <c r="A108" s="10">
        <v>106</v>
      </c>
      <c r="B108" s="32" t="s">
        <v>1284</v>
      </c>
      <c r="C108" s="8" t="s">
        <v>1285</v>
      </c>
      <c r="D108" s="31" t="s">
        <v>1286</v>
      </c>
      <c r="E108" s="6" t="s">
        <v>198</v>
      </c>
      <c r="F108" s="25">
        <v>16</v>
      </c>
      <c r="G108" s="11"/>
      <c r="H108" s="12"/>
      <c r="I108" s="12"/>
      <c r="J108" s="6"/>
      <c r="K108" s="12"/>
      <c r="L108" s="25">
        <v>1.4</v>
      </c>
      <c r="M108" s="6">
        <f t="shared" si="2"/>
        <v>22.4</v>
      </c>
      <c r="N108" s="6"/>
      <c r="O108" s="6" t="s">
        <v>1287</v>
      </c>
      <c r="P108" s="15">
        <v>4.2335999999999997E-3</v>
      </c>
      <c r="Q108" s="18"/>
    </row>
    <row r="109" spans="1:17" s="1" customFormat="1" ht="20.100000000000001" customHeight="1" x14ac:dyDescent="0.15">
      <c r="A109" s="10">
        <v>107</v>
      </c>
      <c r="B109" s="32" t="s">
        <v>1288</v>
      </c>
      <c r="C109" s="8" t="s">
        <v>1289</v>
      </c>
      <c r="D109" s="31" t="s">
        <v>1290</v>
      </c>
      <c r="E109" s="6" t="s">
        <v>198</v>
      </c>
      <c r="F109" s="25">
        <v>24</v>
      </c>
      <c r="G109" s="11"/>
      <c r="H109" s="12"/>
      <c r="I109" s="12"/>
      <c r="J109" s="6"/>
      <c r="K109" s="12"/>
      <c r="L109" s="25">
        <v>38.200000000000003</v>
      </c>
      <c r="M109" s="6">
        <f t="shared" si="2"/>
        <v>916.80000000000007</v>
      </c>
      <c r="N109" s="6"/>
      <c r="O109" s="6" t="s">
        <v>1291</v>
      </c>
      <c r="P109" s="15">
        <v>0.67500000000000004</v>
      </c>
      <c r="Q109" s="18"/>
    </row>
    <row r="110" spans="1:17" s="1" customFormat="1" ht="20.100000000000001" customHeight="1" x14ac:dyDescent="0.15">
      <c r="A110" s="10">
        <v>108</v>
      </c>
      <c r="B110" s="32" t="s">
        <v>1292</v>
      </c>
      <c r="C110" s="8" t="s">
        <v>1293</v>
      </c>
      <c r="D110" s="31" t="s">
        <v>1290</v>
      </c>
      <c r="E110" s="6" t="s">
        <v>198</v>
      </c>
      <c r="F110" s="25">
        <v>12</v>
      </c>
      <c r="G110" s="11"/>
      <c r="H110" s="12"/>
      <c r="I110" s="12"/>
      <c r="J110" s="6"/>
      <c r="K110" s="12"/>
      <c r="L110" s="25">
        <v>45.8</v>
      </c>
      <c r="M110" s="6">
        <f t="shared" si="2"/>
        <v>549.59999999999991</v>
      </c>
      <c r="N110" s="6"/>
      <c r="O110" s="6" t="s">
        <v>1294</v>
      </c>
      <c r="P110" s="15">
        <v>0.40312500000000001</v>
      </c>
      <c r="Q110" s="18"/>
    </row>
    <row r="111" spans="1:17" s="1" customFormat="1" ht="20.100000000000001" customHeight="1" x14ac:dyDescent="0.15">
      <c r="A111" s="10">
        <v>109</v>
      </c>
      <c r="B111" s="32" t="s">
        <v>1295</v>
      </c>
      <c r="C111" s="8" t="s">
        <v>1296</v>
      </c>
      <c r="D111" s="31" t="s">
        <v>1290</v>
      </c>
      <c r="E111" s="6" t="s">
        <v>198</v>
      </c>
      <c r="F111" s="25">
        <v>4</v>
      </c>
      <c r="G111" s="11"/>
      <c r="H111" s="12"/>
      <c r="I111" s="12"/>
      <c r="J111" s="6"/>
      <c r="K111" s="12"/>
      <c r="L111" s="25">
        <v>18.399999999999999</v>
      </c>
      <c r="M111" s="6">
        <f t="shared" si="2"/>
        <v>73.599999999999994</v>
      </c>
      <c r="N111" s="6"/>
      <c r="O111" s="6" t="s">
        <v>1297</v>
      </c>
      <c r="P111" s="15">
        <v>5.7500000000000002E-2</v>
      </c>
      <c r="Q111" s="18"/>
    </row>
    <row r="112" spans="1:17" s="1" customFormat="1" ht="20.100000000000001" customHeight="1" x14ac:dyDescent="0.15">
      <c r="A112" s="10">
        <v>110</v>
      </c>
      <c r="B112" s="32" t="s">
        <v>1298</v>
      </c>
      <c r="C112" s="8" t="s">
        <v>1299</v>
      </c>
      <c r="D112" s="31" t="s">
        <v>1290</v>
      </c>
      <c r="E112" s="6" t="s">
        <v>198</v>
      </c>
      <c r="F112" s="25">
        <v>26</v>
      </c>
      <c r="G112" s="11"/>
      <c r="H112" s="12"/>
      <c r="I112" s="12"/>
      <c r="J112" s="6"/>
      <c r="K112" s="12"/>
      <c r="L112" s="25">
        <v>16.8</v>
      </c>
      <c r="M112" s="6">
        <f t="shared" si="2"/>
        <v>436.8</v>
      </c>
      <c r="N112" s="6"/>
      <c r="O112" s="6" t="s">
        <v>1300</v>
      </c>
      <c r="P112" s="15">
        <v>0.34531250000000002</v>
      </c>
      <c r="Q112" s="18"/>
    </row>
    <row r="113" spans="1:17" s="1" customFormat="1" ht="20.100000000000001" customHeight="1" x14ac:dyDescent="0.15">
      <c r="A113" s="10">
        <v>111</v>
      </c>
      <c r="B113" s="32" t="s">
        <v>1301</v>
      </c>
      <c r="C113" s="8" t="s">
        <v>1302</v>
      </c>
      <c r="D113" s="31" t="s">
        <v>1290</v>
      </c>
      <c r="E113" s="6" t="s">
        <v>198</v>
      </c>
      <c r="F113" s="25">
        <v>26</v>
      </c>
      <c r="G113" s="11"/>
      <c r="H113" s="12"/>
      <c r="I113" s="12"/>
      <c r="J113" s="6"/>
      <c r="K113" s="12"/>
      <c r="L113" s="25">
        <v>19.600000000000001</v>
      </c>
      <c r="M113" s="6">
        <f t="shared" si="2"/>
        <v>509.6</v>
      </c>
      <c r="N113" s="6"/>
      <c r="O113" s="6" t="s">
        <v>1303</v>
      </c>
      <c r="P113" s="15">
        <v>0.39812500000000001</v>
      </c>
      <c r="Q113" s="18"/>
    </row>
    <row r="114" spans="1:17" s="1" customFormat="1" ht="20.100000000000001" customHeight="1" x14ac:dyDescent="0.15">
      <c r="A114" s="10">
        <v>112</v>
      </c>
      <c r="B114" s="32" t="s">
        <v>1304</v>
      </c>
      <c r="C114" s="8" t="s">
        <v>1305</v>
      </c>
      <c r="D114" s="31" t="s">
        <v>1290</v>
      </c>
      <c r="E114" s="6" t="s">
        <v>198</v>
      </c>
      <c r="F114" s="25">
        <v>2</v>
      </c>
      <c r="G114" s="11"/>
      <c r="H114" s="12"/>
      <c r="I114" s="12"/>
      <c r="J114" s="6"/>
      <c r="K114" s="12"/>
      <c r="L114" s="25">
        <v>14.9</v>
      </c>
      <c r="M114" s="6">
        <f t="shared" si="2"/>
        <v>29.8</v>
      </c>
      <c r="N114" s="6"/>
      <c r="O114" s="6" t="s">
        <v>1306</v>
      </c>
      <c r="P114" s="15">
        <v>2.4375000000000001E-2</v>
      </c>
      <c r="Q114" s="18"/>
    </row>
    <row r="115" spans="1:17" s="1" customFormat="1" ht="20.100000000000001" customHeight="1" x14ac:dyDescent="0.15">
      <c r="A115" s="10">
        <v>113</v>
      </c>
      <c r="B115" s="32" t="s">
        <v>1307</v>
      </c>
      <c r="C115" s="8" t="s">
        <v>1308</v>
      </c>
      <c r="D115" s="31" t="s">
        <v>1290</v>
      </c>
      <c r="E115" s="6" t="s">
        <v>198</v>
      </c>
      <c r="F115" s="25">
        <v>6</v>
      </c>
      <c r="G115" s="11"/>
      <c r="H115" s="12"/>
      <c r="I115" s="12"/>
      <c r="J115" s="6"/>
      <c r="K115" s="12"/>
      <c r="L115" s="25">
        <v>16.5</v>
      </c>
      <c r="M115" s="6">
        <f t="shared" si="2"/>
        <v>99</v>
      </c>
      <c r="N115" s="6"/>
      <c r="O115" s="6" t="s">
        <v>1300</v>
      </c>
      <c r="P115" s="15">
        <v>7.9687499999999994E-2</v>
      </c>
      <c r="Q115" s="18"/>
    </row>
    <row r="116" spans="1:17" s="1" customFormat="1" ht="20.100000000000001" customHeight="1" x14ac:dyDescent="0.15">
      <c r="A116" s="10">
        <v>114</v>
      </c>
      <c r="B116" s="32" t="s">
        <v>1309</v>
      </c>
      <c r="C116" s="8" t="s">
        <v>1310</v>
      </c>
      <c r="D116" s="31" t="s">
        <v>1290</v>
      </c>
      <c r="E116" s="6" t="s">
        <v>198</v>
      </c>
      <c r="F116" s="25">
        <v>2</v>
      </c>
      <c r="G116" s="11"/>
      <c r="H116" s="12"/>
      <c r="I116" s="12"/>
      <c r="J116" s="6"/>
      <c r="K116" s="12"/>
      <c r="L116" s="25">
        <v>15.1</v>
      </c>
      <c r="M116" s="6">
        <f t="shared" si="2"/>
        <v>30.2</v>
      </c>
      <c r="N116" s="6"/>
      <c r="O116" s="6" t="s">
        <v>1311</v>
      </c>
      <c r="P116" s="15">
        <v>2.4687500000000001E-2</v>
      </c>
      <c r="Q116" s="18"/>
    </row>
    <row r="117" spans="1:17" s="1" customFormat="1" ht="20.100000000000001" customHeight="1" x14ac:dyDescent="0.15">
      <c r="A117" s="10">
        <v>115</v>
      </c>
      <c r="B117" s="32" t="s">
        <v>1312</v>
      </c>
      <c r="C117" s="8" t="s">
        <v>1313</v>
      </c>
      <c r="D117" s="31" t="s">
        <v>1290</v>
      </c>
      <c r="E117" s="6" t="s">
        <v>198</v>
      </c>
      <c r="F117" s="25">
        <v>2</v>
      </c>
      <c r="G117" s="11"/>
      <c r="H117" s="12"/>
      <c r="I117" s="12"/>
      <c r="J117" s="6"/>
      <c r="K117" s="12"/>
      <c r="L117" s="25">
        <v>14.9</v>
      </c>
      <c r="M117" s="6">
        <f t="shared" si="2"/>
        <v>29.8</v>
      </c>
      <c r="N117" s="6"/>
      <c r="O117" s="6" t="s">
        <v>1306</v>
      </c>
      <c r="P117" s="15">
        <v>2.4375000000000001E-2</v>
      </c>
      <c r="Q117" s="18"/>
    </row>
    <row r="118" spans="1:17" s="1" customFormat="1" ht="20.100000000000001" customHeight="1" x14ac:dyDescent="0.15">
      <c r="A118" s="10">
        <v>116</v>
      </c>
      <c r="B118" s="32" t="s">
        <v>1314</v>
      </c>
      <c r="C118" s="8" t="s">
        <v>1315</v>
      </c>
      <c r="D118" s="31" t="s">
        <v>1290</v>
      </c>
      <c r="E118" s="6" t="s">
        <v>198</v>
      </c>
      <c r="F118" s="25">
        <v>28</v>
      </c>
      <c r="G118" s="11"/>
      <c r="H118" s="12"/>
      <c r="I118" s="12"/>
      <c r="J118" s="6"/>
      <c r="K118" s="12"/>
      <c r="L118" s="25">
        <v>19.8</v>
      </c>
      <c r="M118" s="6">
        <f t="shared" si="2"/>
        <v>554.4</v>
      </c>
      <c r="N118" s="6"/>
      <c r="O118" s="6" t="s">
        <v>1316</v>
      </c>
      <c r="P118" s="15">
        <v>0.43312499999999998</v>
      </c>
      <c r="Q118" s="18"/>
    </row>
    <row r="119" spans="1:17" s="1" customFormat="1" ht="20.100000000000001" customHeight="1" x14ac:dyDescent="0.15">
      <c r="A119" s="10">
        <v>117</v>
      </c>
      <c r="B119" s="32" t="s">
        <v>1317</v>
      </c>
      <c r="C119" s="8" t="s">
        <v>1318</v>
      </c>
      <c r="D119" s="31" t="s">
        <v>1290</v>
      </c>
      <c r="E119" s="6" t="s">
        <v>198</v>
      </c>
      <c r="F119" s="25">
        <v>2</v>
      </c>
      <c r="G119" s="11"/>
      <c r="H119" s="12"/>
      <c r="I119" s="12"/>
      <c r="J119" s="6"/>
      <c r="K119" s="12"/>
      <c r="L119" s="25">
        <v>40.700000000000003</v>
      </c>
      <c r="M119" s="6">
        <f t="shared" si="2"/>
        <v>81.400000000000006</v>
      </c>
      <c r="N119" s="6"/>
      <c r="O119" s="6" t="s">
        <v>1319</v>
      </c>
      <c r="P119" s="15">
        <v>5.9062499999999997E-2</v>
      </c>
      <c r="Q119" s="18"/>
    </row>
    <row r="120" spans="1:17" s="1" customFormat="1" ht="20.100000000000001" customHeight="1" x14ac:dyDescent="0.15">
      <c r="A120" s="10">
        <v>118</v>
      </c>
      <c r="B120" s="32" t="s">
        <v>1320</v>
      </c>
      <c r="C120" s="8" t="s">
        <v>1321</v>
      </c>
      <c r="D120" s="31" t="s">
        <v>1290</v>
      </c>
      <c r="E120" s="6" t="s">
        <v>198</v>
      </c>
      <c r="F120" s="25">
        <v>2</v>
      </c>
      <c r="G120" s="11"/>
      <c r="H120" s="12"/>
      <c r="I120" s="12"/>
      <c r="J120" s="6"/>
      <c r="K120" s="12"/>
      <c r="L120" s="25">
        <v>46</v>
      </c>
      <c r="M120" s="6">
        <f t="shared" si="2"/>
        <v>92</v>
      </c>
      <c r="N120" s="6"/>
      <c r="O120" s="6" t="s">
        <v>1322</v>
      </c>
      <c r="P120" s="15">
        <v>6.6250000000000003E-2</v>
      </c>
      <c r="Q120" s="18"/>
    </row>
    <row r="121" spans="1:17" s="1" customFormat="1" ht="20.100000000000001" customHeight="1" x14ac:dyDescent="0.15">
      <c r="A121" s="10">
        <v>119</v>
      </c>
      <c r="B121" s="32" t="s">
        <v>1323</v>
      </c>
      <c r="C121" s="8" t="s">
        <v>1324</v>
      </c>
      <c r="D121" s="31" t="s">
        <v>1290</v>
      </c>
      <c r="E121" s="6" t="s">
        <v>198</v>
      </c>
      <c r="F121" s="25">
        <v>2</v>
      </c>
      <c r="G121" s="11"/>
      <c r="H121" s="12"/>
      <c r="I121" s="12"/>
      <c r="J121" s="6"/>
      <c r="K121" s="12"/>
      <c r="L121" s="25">
        <v>57</v>
      </c>
      <c r="M121" s="6">
        <f t="shared" si="2"/>
        <v>114</v>
      </c>
      <c r="N121" s="6"/>
      <c r="O121" s="6" t="s">
        <v>1325</v>
      </c>
      <c r="P121" s="15">
        <v>8.1250000000000003E-2</v>
      </c>
      <c r="Q121" s="18"/>
    </row>
    <row r="122" spans="1:17" s="1" customFormat="1" ht="20.100000000000001" customHeight="1" x14ac:dyDescent="0.15">
      <c r="A122" s="10">
        <v>120</v>
      </c>
      <c r="B122" s="32" t="s">
        <v>1326</v>
      </c>
      <c r="C122" s="8" t="s">
        <v>1327</v>
      </c>
      <c r="D122" s="31" t="s">
        <v>1290</v>
      </c>
      <c r="E122" s="6" t="s">
        <v>198</v>
      </c>
      <c r="F122" s="25">
        <v>1</v>
      </c>
      <c r="G122" s="11"/>
      <c r="H122" s="12"/>
      <c r="I122" s="12"/>
      <c r="J122" s="6"/>
      <c r="K122" s="12"/>
      <c r="L122" s="25">
        <v>31</v>
      </c>
      <c r="M122" s="6">
        <f t="shared" si="2"/>
        <v>31</v>
      </c>
      <c r="N122" s="6"/>
      <c r="O122" s="6" t="s">
        <v>1328</v>
      </c>
      <c r="P122" s="15">
        <v>2.296875E-2</v>
      </c>
      <c r="Q122" s="18"/>
    </row>
    <row r="123" spans="1:17" s="1" customFormat="1" ht="20.100000000000001" customHeight="1" x14ac:dyDescent="0.15">
      <c r="A123" s="10">
        <v>121</v>
      </c>
      <c r="B123" s="32" t="s">
        <v>1329</v>
      </c>
      <c r="C123" s="8" t="s">
        <v>1330</v>
      </c>
      <c r="D123" s="31" t="s">
        <v>1290</v>
      </c>
      <c r="E123" s="6" t="s">
        <v>198</v>
      </c>
      <c r="F123" s="25">
        <v>9</v>
      </c>
      <c r="G123" s="11"/>
      <c r="H123" s="12"/>
      <c r="I123" s="12"/>
      <c r="J123" s="6"/>
      <c r="K123" s="12"/>
      <c r="L123" s="25">
        <v>28</v>
      </c>
      <c r="M123" s="6">
        <f t="shared" si="2"/>
        <v>252</v>
      </c>
      <c r="N123" s="6"/>
      <c r="O123" s="6" t="s">
        <v>1331</v>
      </c>
      <c r="P123" s="15">
        <v>0.18843750000000001</v>
      </c>
      <c r="Q123" s="18"/>
    </row>
    <row r="124" spans="1:17" s="1" customFormat="1" ht="20.100000000000001" customHeight="1" x14ac:dyDescent="0.15">
      <c r="A124" s="10">
        <v>122</v>
      </c>
      <c r="B124" s="32" t="s">
        <v>1332</v>
      </c>
      <c r="C124" s="8" t="s">
        <v>1333</v>
      </c>
      <c r="D124" s="31" t="s">
        <v>1290</v>
      </c>
      <c r="E124" s="6" t="s">
        <v>198</v>
      </c>
      <c r="F124" s="25">
        <v>2</v>
      </c>
      <c r="G124" s="11"/>
      <c r="H124" s="12"/>
      <c r="I124" s="12"/>
      <c r="J124" s="6"/>
      <c r="K124" s="12"/>
      <c r="L124" s="25">
        <v>18.2</v>
      </c>
      <c r="M124" s="6">
        <f t="shared" si="2"/>
        <v>36.4</v>
      </c>
      <c r="N124" s="6"/>
      <c r="O124" s="6" t="s">
        <v>1297</v>
      </c>
      <c r="P124" s="15">
        <v>2.8750000000000001E-2</v>
      </c>
      <c r="Q124" s="18"/>
    </row>
    <row r="125" spans="1:17" s="1" customFormat="1" ht="20.100000000000001" customHeight="1" x14ac:dyDescent="0.15">
      <c r="A125" s="10">
        <v>123</v>
      </c>
      <c r="B125" s="32" t="s">
        <v>1334</v>
      </c>
      <c r="C125" s="8" t="s">
        <v>1335</v>
      </c>
      <c r="D125" s="31" t="s">
        <v>1290</v>
      </c>
      <c r="E125" s="6" t="s">
        <v>198</v>
      </c>
      <c r="F125" s="25">
        <v>4</v>
      </c>
      <c r="G125" s="11"/>
      <c r="H125" s="12"/>
      <c r="I125" s="12"/>
      <c r="J125" s="6"/>
      <c r="K125" s="12"/>
      <c r="L125" s="25">
        <v>15.1</v>
      </c>
      <c r="M125" s="6">
        <f t="shared" si="2"/>
        <v>60.4</v>
      </c>
      <c r="N125" s="6"/>
      <c r="O125" s="6" t="s">
        <v>1306</v>
      </c>
      <c r="P125" s="15">
        <v>4.8750000000000002E-2</v>
      </c>
      <c r="Q125" s="18"/>
    </row>
    <row r="126" spans="1:17" s="1" customFormat="1" ht="20.100000000000001" customHeight="1" x14ac:dyDescent="0.15">
      <c r="A126" s="10">
        <v>124</v>
      </c>
      <c r="B126" s="32" t="s">
        <v>1336</v>
      </c>
      <c r="C126" s="8" t="s">
        <v>1337</v>
      </c>
      <c r="D126" s="31" t="s">
        <v>1290</v>
      </c>
      <c r="E126" s="6" t="s">
        <v>198</v>
      </c>
      <c r="F126" s="25">
        <v>2</v>
      </c>
      <c r="G126" s="11"/>
      <c r="H126" s="12"/>
      <c r="I126" s="12"/>
      <c r="J126" s="6"/>
      <c r="K126" s="12"/>
      <c r="L126" s="25">
        <v>25.9</v>
      </c>
      <c r="M126" s="6">
        <f t="shared" si="2"/>
        <v>51.8</v>
      </c>
      <c r="N126" s="6"/>
      <c r="O126" s="6" t="s">
        <v>1338</v>
      </c>
      <c r="P126" s="15">
        <v>3.90625E-2</v>
      </c>
      <c r="Q126" s="18"/>
    </row>
    <row r="127" spans="1:17" s="1" customFormat="1" ht="20.100000000000001" customHeight="1" x14ac:dyDescent="0.15">
      <c r="A127" s="10">
        <v>125</v>
      </c>
      <c r="B127" s="32" t="s">
        <v>1339</v>
      </c>
      <c r="C127" s="8" t="s">
        <v>1340</v>
      </c>
      <c r="D127" s="31" t="s">
        <v>1290</v>
      </c>
      <c r="E127" s="6" t="s">
        <v>198</v>
      </c>
      <c r="F127" s="25">
        <v>2</v>
      </c>
      <c r="G127" s="11"/>
      <c r="H127" s="12"/>
      <c r="I127" s="12"/>
      <c r="J127" s="6"/>
      <c r="K127" s="12"/>
      <c r="L127" s="25">
        <v>29.2</v>
      </c>
      <c r="M127" s="6">
        <f t="shared" si="2"/>
        <v>58.4</v>
      </c>
      <c r="N127" s="6"/>
      <c r="O127" s="6" t="s">
        <v>1341</v>
      </c>
      <c r="P127" s="15">
        <v>4.3437499999999997E-2</v>
      </c>
      <c r="Q127" s="18"/>
    </row>
    <row r="128" spans="1:17" s="1" customFormat="1" ht="20.100000000000001" customHeight="1" x14ac:dyDescent="0.15">
      <c r="A128" s="10">
        <v>126</v>
      </c>
      <c r="B128" s="25" t="s">
        <v>1342</v>
      </c>
      <c r="C128" s="8" t="s">
        <v>1343</v>
      </c>
      <c r="D128" s="31" t="s">
        <v>1344</v>
      </c>
      <c r="E128" s="6" t="s">
        <v>198</v>
      </c>
      <c r="F128" s="25">
        <v>2</v>
      </c>
      <c r="G128" s="11"/>
      <c r="H128" s="12"/>
      <c r="I128" s="12"/>
      <c r="J128" s="6"/>
      <c r="K128" s="12"/>
      <c r="L128" s="25">
        <v>215.8</v>
      </c>
      <c r="M128" s="6">
        <f t="shared" si="2"/>
        <v>431.6</v>
      </c>
      <c r="N128" s="6"/>
      <c r="O128" s="6" t="s">
        <v>1345</v>
      </c>
      <c r="P128" s="15">
        <v>0.71293600000000001</v>
      </c>
      <c r="Q128" s="18"/>
    </row>
    <row r="129" spans="1:17" s="1" customFormat="1" ht="20.100000000000001" customHeight="1" x14ac:dyDescent="0.15">
      <c r="A129" s="10">
        <v>127</v>
      </c>
      <c r="B129" s="25" t="s">
        <v>1346</v>
      </c>
      <c r="C129" s="8" t="s">
        <v>1347</v>
      </c>
      <c r="D129" s="31" t="s">
        <v>1344</v>
      </c>
      <c r="E129" s="6" t="s">
        <v>198</v>
      </c>
      <c r="F129" s="25">
        <v>2</v>
      </c>
      <c r="G129" s="11"/>
      <c r="H129" s="12"/>
      <c r="I129" s="12"/>
      <c r="J129" s="6"/>
      <c r="K129" s="12"/>
      <c r="L129" s="25">
        <v>215.8</v>
      </c>
      <c r="M129" s="6">
        <f t="shared" si="2"/>
        <v>431.6</v>
      </c>
      <c r="N129" s="6"/>
      <c r="O129" s="6" t="s">
        <v>1345</v>
      </c>
      <c r="P129" s="15">
        <v>0.71293600000000001</v>
      </c>
      <c r="Q129" s="18"/>
    </row>
    <row r="130" spans="1:17" s="1" customFormat="1" ht="20.100000000000001" customHeight="1" x14ac:dyDescent="0.15">
      <c r="A130" s="10">
        <v>128</v>
      </c>
      <c r="B130" s="25" t="s">
        <v>1348</v>
      </c>
      <c r="C130" s="8" t="s">
        <v>1349</v>
      </c>
      <c r="D130" s="31" t="s">
        <v>1344</v>
      </c>
      <c r="E130" s="6" t="s">
        <v>198</v>
      </c>
      <c r="F130" s="25">
        <v>2</v>
      </c>
      <c r="G130" s="11"/>
      <c r="H130" s="12"/>
      <c r="I130" s="12"/>
      <c r="J130" s="6"/>
      <c r="K130" s="12"/>
      <c r="L130" s="25">
        <v>208.4</v>
      </c>
      <c r="M130" s="6">
        <f t="shared" si="2"/>
        <v>416.8</v>
      </c>
      <c r="N130" s="6"/>
      <c r="O130" s="6" t="s">
        <v>1350</v>
      </c>
      <c r="P130" s="15">
        <v>0.72267999999999999</v>
      </c>
      <c r="Q130" s="18"/>
    </row>
    <row r="131" spans="1:17" s="1" customFormat="1" ht="20.100000000000001" customHeight="1" x14ac:dyDescent="0.15">
      <c r="A131" s="10">
        <v>129</v>
      </c>
      <c r="B131" s="25" t="s">
        <v>1351</v>
      </c>
      <c r="C131" s="8" t="s">
        <v>1352</v>
      </c>
      <c r="D131" s="31" t="s">
        <v>1344</v>
      </c>
      <c r="E131" s="6" t="s">
        <v>198</v>
      </c>
      <c r="F131" s="25">
        <v>2</v>
      </c>
      <c r="G131" s="11"/>
      <c r="H131" s="12"/>
      <c r="I131" s="12"/>
      <c r="J131" s="6"/>
      <c r="K131" s="12"/>
      <c r="L131" s="25">
        <v>208.4</v>
      </c>
      <c r="M131" s="6">
        <f t="shared" si="2"/>
        <v>416.8</v>
      </c>
      <c r="N131" s="6"/>
      <c r="O131" s="6" t="s">
        <v>1350</v>
      </c>
      <c r="P131" s="15">
        <v>0.72267999999999999</v>
      </c>
      <c r="Q131" s="18"/>
    </row>
    <row r="132" spans="1:17" s="1" customFormat="1" ht="20.100000000000001" customHeight="1" x14ac:dyDescent="0.15">
      <c r="A132" s="10">
        <v>130</v>
      </c>
      <c r="B132" s="25" t="s">
        <v>1353</v>
      </c>
      <c r="C132" s="8" t="s">
        <v>1354</v>
      </c>
      <c r="D132" s="31" t="s">
        <v>1344</v>
      </c>
      <c r="E132" s="6" t="s">
        <v>198</v>
      </c>
      <c r="F132" s="25">
        <v>2</v>
      </c>
      <c r="G132" s="11"/>
      <c r="H132" s="12"/>
      <c r="I132" s="12"/>
      <c r="J132" s="6"/>
      <c r="K132" s="12"/>
      <c r="L132" s="25">
        <v>263.10000000000002</v>
      </c>
      <c r="M132" s="6">
        <f t="shared" si="2"/>
        <v>526.20000000000005</v>
      </c>
      <c r="N132" s="6"/>
      <c r="O132" s="6" t="s">
        <v>1355</v>
      </c>
      <c r="P132" s="15">
        <v>0.932176</v>
      </c>
      <c r="Q132" s="18"/>
    </row>
    <row r="133" spans="1:17" s="1" customFormat="1" ht="20.100000000000001" customHeight="1" x14ac:dyDescent="0.15">
      <c r="A133" s="10">
        <v>131</v>
      </c>
      <c r="B133" s="25" t="s">
        <v>1356</v>
      </c>
      <c r="C133" s="8" t="s">
        <v>1357</v>
      </c>
      <c r="D133" s="31" t="s">
        <v>1344</v>
      </c>
      <c r="E133" s="6" t="s">
        <v>198</v>
      </c>
      <c r="F133" s="25">
        <v>2</v>
      </c>
      <c r="G133" s="11"/>
      <c r="H133" s="12"/>
      <c r="I133" s="12"/>
      <c r="J133" s="6"/>
      <c r="K133" s="12"/>
      <c r="L133" s="25">
        <v>263.10000000000002</v>
      </c>
      <c r="M133" s="6">
        <f t="shared" si="2"/>
        <v>526.20000000000005</v>
      </c>
      <c r="N133" s="6"/>
      <c r="O133" s="6" t="s">
        <v>1355</v>
      </c>
      <c r="P133" s="15">
        <v>0.932176</v>
      </c>
      <c r="Q133" s="18"/>
    </row>
    <row r="134" spans="1:17" s="1" customFormat="1" ht="20.100000000000001" customHeight="1" x14ac:dyDescent="0.15">
      <c r="A134" s="10">
        <v>132</v>
      </c>
      <c r="B134" s="25" t="s">
        <v>1358</v>
      </c>
      <c r="C134" s="8" t="s">
        <v>1359</v>
      </c>
      <c r="D134" s="31" t="s">
        <v>1344</v>
      </c>
      <c r="E134" s="6" t="s">
        <v>198</v>
      </c>
      <c r="F134" s="25">
        <v>4</v>
      </c>
      <c r="G134" s="11"/>
      <c r="H134" s="12"/>
      <c r="I134" s="12"/>
      <c r="J134" s="6"/>
      <c r="K134" s="12"/>
      <c r="L134" s="25">
        <v>170.1</v>
      </c>
      <c r="M134" s="6">
        <f t="shared" si="2"/>
        <v>680.4</v>
      </c>
      <c r="N134" s="6"/>
      <c r="O134" s="6" t="s">
        <v>1360</v>
      </c>
      <c r="P134" s="15">
        <v>0.76212000000000002</v>
      </c>
      <c r="Q134" s="18"/>
    </row>
    <row r="135" spans="1:17" s="1" customFormat="1" ht="20.100000000000001" customHeight="1" x14ac:dyDescent="0.15">
      <c r="A135" s="10">
        <v>133</v>
      </c>
      <c r="B135" s="25" t="s">
        <v>1361</v>
      </c>
      <c r="C135" s="8" t="s">
        <v>1362</v>
      </c>
      <c r="D135" s="31" t="s">
        <v>1344</v>
      </c>
      <c r="E135" s="6" t="s">
        <v>198</v>
      </c>
      <c r="F135" s="25">
        <v>4</v>
      </c>
      <c r="G135" s="11"/>
      <c r="H135" s="12"/>
      <c r="I135" s="12"/>
      <c r="J135" s="6"/>
      <c r="K135" s="12"/>
      <c r="L135" s="25">
        <v>116.4</v>
      </c>
      <c r="M135" s="6">
        <f t="shared" si="2"/>
        <v>465.6</v>
      </c>
      <c r="N135" s="6"/>
      <c r="O135" s="6" t="s">
        <v>1363</v>
      </c>
      <c r="P135" s="15">
        <v>0.49903199999999998</v>
      </c>
      <c r="Q135" s="18"/>
    </row>
    <row r="136" spans="1:17" s="1" customFormat="1" ht="20.100000000000001" customHeight="1" x14ac:dyDescent="0.15">
      <c r="A136" s="10">
        <v>134</v>
      </c>
      <c r="B136" s="25" t="s">
        <v>1364</v>
      </c>
      <c r="C136" s="8" t="s">
        <v>1365</v>
      </c>
      <c r="D136" s="31" t="s">
        <v>1344</v>
      </c>
      <c r="E136" s="6" t="s">
        <v>198</v>
      </c>
      <c r="F136" s="25">
        <v>4</v>
      </c>
      <c r="G136" s="11"/>
      <c r="H136" s="12"/>
      <c r="I136" s="12"/>
      <c r="J136" s="6"/>
      <c r="K136" s="12"/>
      <c r="L136" s="25">
        <v>114.2</v>
      </c>
      <c r="M136" s="6">
        <f t="shared" si="2"/>
        <v>456.8</v>
      </c>
      <c r="N136" s="6"/>
      <c r="O136" s="6" t="s">
        <v>1366</v>
      </c>
      <c r="P136" s="15">
        <v>0.48859200000000003</v>
      </c>
      <c r="Q136" s="18"/>
    </row>
    <row r="137" spans="1:17" s="1" customFormat="1" ht="20.100000000000001" customHeight="1" x14ac:dyDescent="0.15">
      <c r="A137" s="10">
        <v>135</v>
      </c>
      <c r="B137" s="25" t="s">
        <v>1367</v>
      </c>
      <c r="C137" s="8" t="s">
        <v>1368</v>
      </c>
      <c r="D137" s="31" t="s">
        <v>1369</v>
      </c>
      <c r="E137" s="6" t="s">
        <v>198</v>
      </c>
      <c r="F137" s="25">
        <v>1</v>
      </c>
      <c r="G137" s="11"/>
      <c r="H137" s="12"/>
      <c r="I137" s="12"/>
      <c r="J137" s="6"/>
      <c r="K137" s="12"/>
      <c r="L137" s="25">
        <v>1257.3</v>
      </c>
      <c r="M137" s="6">
        <f t="shared" si="2"/>
        <v>1257.3</v>
      </c>
      <c r="N137" s="6"/>
      <c r="O137" s="6" t="s">
        <v>1370</v>
      </c>
      <c r="P137" s="15">
        <v>2.2212900000000002</v>
      </c>
      <c r="Q137" s="18"/>
    </row>
    <row r="138" spans="1:17" s="1" customFormat="1" ht="20.100000000000001" customHeight="1" x14ac:dyDescent="0.15">
      <c r="A138" s="10">
        <v>136</v>
      </c>
      <c r="B138" s="25" t="s">
        <v>1371</v>
      </c>
      <c r="C138" s="8" t="s">
        <v>1372</v>
      </c>
      <c r="D138" s="31" t="s">
        <v>1344</v>
      </c>
      <c r="E138" s="6" t="s">
        <v>198</v>
      </c>
      <c r="F138" s="25">
        <v>2</v>
      </c>
      <c r="G138" s="11"/>
      <c r="H138" s="12"/>
      <c r="I138" s="12"/>
      <c r="J138" s="6"/>
      <c r="K138" s="12"/>
      <c r="L138" s="25">
        <v>313</v>
      </c>
      <c r="M138" s="6">
        <f t="shared" si="2"/>
        <v>626</v>
      </c>
      <c r="N138" s="6"/>
      <c r="O138" s="6" t="s">
        <v>1373</v>
      </c>
      <c r="P138" s="15">
        <v>0.98280000000000001</v>
      </c>
      <c r="Q138" s="18"/>
    </row>
    <row r="139" spans="1:17" s="1" customFormat="1" ht="20.100000000000001" customHeight="1" x14ac:dyDescent="0.15">
      <c r="A139" s="10">
        <v>137</v>
      </c>
      <c r="B139" s="25" t="s">
        <v>1374</v>
      </c>
      <c r="C139" s="8" t="s">
        <v>1375</v>
      </c>
      <c r="D139" s="31" t="s">
        <v>1344</v>
      </c>
      <c r="E139" s="6" t="s">
        <v>198</v>
      </c>
      <c r="F139" s="25">
        <v>1</v>
      </c>
      <c r="G139" s="11"/>
      <c r="H139" s="12"/>
      <c r="I139" s="12"/>
      <c r="J139" s="6"/>
      <c r="K139" s="12"/>
      <c r="L139" s="25">
        <v>315.89999999999998</v>
      </c>
      <c r="M139" s="6">
        <f t="shared" si="2"/>
        <v>315.89999999999998</v>
      </c>
      <c r="N139" s="6"/>
      <c r="O139" s="6" t="s">
        <v>1373</v>
      </c>
      <c r="P139" s="15">
        <v>0.4914</v>
      </c>
      <c r="Q139" s="18"/>
    </row>
    <row r="140" spans="1:17" s="1" customFormat="1" ht="20.100000000000001" customHeight="1" x14ac:dyDescent="0.15">
      <c r="A140" s="10">
        <v>138</v>
      </c>
      <c r="B140" s="25" t="s">
        <v>1376</v>
      </c>
      <c r="C140" s="8" t="s">
        <v>1377</v>
      </c>
      <c r="D140" s="31" t="s">
        <v>1344</v>
      </c>
      <c r="E140" s="6" t="s">
        <v>198</v>
      </c>
      <c r="F140" s="25">
        <v>1</v>
      </c>
      <c r="G140" s="11"/>
      <c r="H140" s="12"/>
      <c r="I140" s="12"/>
      <c r="J140" s="6"/>
      <c r="K140" s="12"/>
      <c r="L140" s="25">
        <v>315.89999999999998</v>
      </c>
      <c r="M140" s="6">
        <f t="shared" si="2"/>
        <v>315.89999999999998</v>
      </c>
      <c r="N140" s="6"/>
      <c r="O140" s="6" t="s">
        <v>1373</v>
      </c>
      <c r="P140" s="15">
        <v>0.4914</v>
      </c>
      <c r="Q140" s="18"/>
    </row>
    <row r="141" spans="1:17" s="1" customFormat="1" ht="20.100000000000001" customHeight="1" x14ac:dyDescent="0.15">
      <c r="A141" s="10">
        <v>139</v>
      </c>
      <c r="B141" s="25" t="s">
        <v>1378</v>
      </c>
      <c r="C141" s="8" t="s">
        <v>1379</v>
      </c>
      <c r="D141" s="31" t="s">
        <v>1344</v>
      </c>
      <c r="E141" s="6" t="s">
        <v>198</v>
      </c>
      <c r="F141" s="25">
        <v>1</v>
      </c>
      <c r="G141" s="11"/>
      <c r="H141" s="12"/>
      <c r="I141" s="12"/>
      <c r="J141" s="6"/>
      <c r="K141" s="12"/>
      <c r="L141" s="25">
        <v>315.89999999999998</v>
      </c>
      <c r="M141" s="6">
        <f t="shared" si="2"/>
        <v>315.89999999999998</v>
      </c>
      <c r="N141" s="6"/>
      <c r="O141" s="6" t="s">
        <v>1373</v>
      </c>
      <c r="P141" s="15">
        <v>0.4914</v>
      </c>
      <c r="Q141" s="18"/>
    </row>
    <row r="142" spans="1:17" s="1" customFormat="1" ht="20.100000000000001" customHeight="1" x14ac:dyDescent="0.15">
      <c r="A142" s="10">
        <v>140</v>
      </c>
      <c r="B142" s="25" t="s">
        <v>1380</v>
      </c>
      <c r="C142" s="8" t="s">
        <v>1381</v>
      </c>
      <c r="D142" s="31" t="s">
        <v>1344</v>
      </c>
      <c r="E142" s="6" t="s">
        <v>198</v>
      </c>
      <c r="F142" s="25">
        <v>1</v>
      </c>
      <c r="G142" s="11"/>
      <c r="H142" s="12"/>
      <c r="I142" s="12"/>
      <c r="J142" s="6"/>
      <c r="K142" s="12"/>
      <c r="L142" s="25">
        <v>315.89999999999998</v>
      </c>
      <c r="M142" s="6">
        <f t="shared" si="2"/>
        <v>315.89999999999998</v>
      </c>
      <c r="N142" s="6"/>
      <c r="O142" s="6" t="s">
        <v>1373</v>
      </c>
      <c r="P142" s="15">
        <v>0.4914</v>
      </c>
      <c r="Q142" s="18"/>
    </row>
    <row r="143" spans="1:17" s="1" customFormat="1" ht="20.100000000000001" customHeight="1" x14ac:dyDescent="0.15">
      <c r="A143" s="10">
        <v>141</v>
      </c>
      <c r="B143" s="25" t="s">
        <v>1382</v>
      </c>
      <c r="C143" s="8" t="s">
        <v>1383</v>
      </c>
      <c r="D143" s="31" t="s">
        <v>1344</v>
      </c>
      <c r="E143" s="6" t="s">
        <v>198</v>
      </c>
      <c r="F143" s="25">
        <v>1</v>
      </c>
      <c r="G143" s="11"/>
      <c r="H143" s="12"/>
      <c r="I143" s="12"/>
      <c r="J143" s="6"/>
      <c r="K143" s="12"/>
      <c r="L143" s="25">
        <v>320.39999999999998</v>
      </c>
      <c r="M143" s="6">
        <f t="shared" si="2"/>
        <v>320.39999999999998</v>
      </c>
      <c r="N143" s="6"/>
      <c r="O143" s="6" t="s">
        <v>1384</v>
      </c>
      <c r="P143" s="15">
        <v>0.48465000000000003</v>
      </c>
      <c r="Q143" s="18"/>
    </row>
    <row r="144" spans="1:17" s="1" customFormat="1" ht="20.100000000000001" customHeight="1" x14ac:dyDescent="0.15">
      <c r="A144" s="10">
        <v>142</v>
      </c>
      <c r="B144" s="25" t="s">
        <v>1385</v>
      </c>
      <c r="C144" s="8" t="s">
        <v>1386</v>
      </c>
      <c r="D144" s="31" t="s">
        <v>1344</v>
      </c>
      <c r="E144" s="6" t="s">
        <v>198</v>
      </c>
      <c r="F144" s="25">
        <v>1</v>
      </c>
      <c r="G144" s="11"/>
      <c r="H144" s="12"/>
      <c r="I144" s="12"/>
      <c r="J144" s="6"/>
      <c r="K144" s="12"/>
      <c r="L144" s="25">
        <v>320.39999999999998</v>
      </c>
      <c r="M144" s="6">
        <f t="shared" si="2"/>
        <v>320.39999999999998</v>
      </c>
      <c r="N144" s="6"/>
      <c r="O144" s="6" t="s">
        <v>1384</v>
      </c>
      <c r="P144" s="15">
        <v>0.48465000000000003</v>
      </c>
      <c r="Q144" s="18"/>
    </row>
    <row r="145" spans="1:17" s="1" customFormat="1" ht="20.100000000000001" customHeight="1" x14ac:dyDescent="0.15">
      <c r="A145" s="10">
        <v>143</v>
      </c>
      <c r="B145" s="25" t="s">
        <v>1387</v>
      </c>
      <c r="C145" s="8" t="s">
        <v>1388</v>
      </c>
      <c r="D145" s="31" t="s">
        <v>1344</v>
      </c>
      <c r="E145" s="6" t="s">
        <v>198</v>
      </c>
      <c r="F145" s="25">
        <v>1</v>
      </c>
      <c r="G145" s="11"/>
      <c r="H145" s="12"/>
      <c r="I145" s="12"/>
      <c r="J145" s="6"/>
      <c r="K145" s="12"/>
      <c r="L145" s="25">
        <v>320.39999999999998</v>
      </c>
      <c r="M145" s="6">
        <f t="shared" si="2"/>
        <v>320.39999999999998</v>
      </c>
      <c r="N145" s="6"/>
      <c r="O145" s="6" t="s">
        <v>1384</v>
      </c>
      <c r="P145" s="15">
        <v>0.48465000000000003</v>
      </c>
      <c r="Q145" s="18"/>
    </row>
    <row r="146" spans="1:17" s="1" customFormat="1" ht="20.100000000000001" customHeight="1" x14ac:dyDescent="0.15">
      <c r="A146" s="10">
        <v>144</v>
      </c>
      <c r="B146" s="25" t="s">
        <v>1389</v>
      </c>
      <c r="C146" s="8" t="s">
        <v>1390</v>
      </c>
      <c r="D146" s="31" t="s">
        <v>1344</v>
      </c>
      <c r="E146" s="6" t="s">
        <v>198</v>
      </c>
      <c r="F146" s="25">
        <v>1</v>
      </c>
      <c r="G146" s="11"/>
      <c r="H146" s="12"/>
      <c r="I146" s="12"/>
      <c r="J146" s="6"/>
      <c r="K146" s="12"/>
      <c r="L146" s="25">
        <v>320.39999999999998</v>
      </c>
      <c r="M146" s="6">
        <f t="shared" si="2"/>
        <v>320.39999999999998</v>
      </c>
      <c r="N146" s="6"/>
      <c r="O146" s="6" t="s">
        <v>1384</v>
      </c>
      <c r="P146" s="15">
        <v>0.48465000000000003</v>
      </c>
      <c r="Q146" s="18"/>
    </row>
    <row r="147" spans="1:17" s="1" customFormat="1" ht="20.100000000000001" customHeight="1" x14ac:dyDescent="0.15">
      <c r="A147" s="10">
        <v>145</v>
      </c>
      <c r="B147" s="25" t="s">
        <v>1391</v>
      </c>
      <c r="C147" s="8" t="s">
        <v>1392</v>
      </c>
      <c r="D147" s="31" t="s">
        <v>1344</v>
      </c>
      <c r="E147" s="6" t="s">
        <v>198</v>
      </c>
      <c r="F147" s="25">
        <v>1</v>
      </c>
      <c r="G147" s="11"/>
      <c r="H147" s="12"/>
      <c r="I147" s="12"/>
      <c r="J147" s="6"/>
      <c r="K147" s="12"/>
      <c r="L147" s="25">
        <v>317.5</v>
      </c>
      <c r="M147" s="6">
        <f t="shared" si="2"/>
        <v>317.5</v>
      </c>
      <c r="N147" s="6"/>
      <c r="O147" s="6" t="s">
        <v>1384</v>
      </c>
      <c r="P147" s="15">
        <v>0.48465000000000003</v>
      </c>
      <c r="Q147" s="18"/>
    </row>
    <row r="148" spans="1:17" s="1" customFormat="1" ht="20.100000000000001" customHeight="1" x14ac:dyDescent="0.15">
      <c r="A148" s="10">
        <v>146</v>
      </c>
      <c r="B148" s="25" t="s">
        <v>1393</v>
      </c>
      <c r="C148" s="8" t="s">
        <v>1394</v>
      </c>
      <c r="D148" s="31" t="s">
        <v>1344</v>
      </c>
      <c r="E148" s="6" t="s">
        <v>198</v>
      </c>
      <c r="F148" s="25">
        <v>1</v>
      </c>
      <c r="G148" s="11"/>
      <c r="H148" s="12"/>
      <c r="I148" s="12"/>
      <c r="J148" s="6"/>
      <c r="K148" s="12"/>
      <c r="L148" s="25">
        <v>317.5</v>
      </c>
      <c r="M148" s="6">
        <f t="shared" si="2"/>
        <v>317.5</v>
      </c>
      <c r="N148" s="6"/>
      <c r="O148" s="6" t="s">
        <v>1384</v>
      </c>
      <c r="P148" s="15">
        <v>0.48465000000000003</v>
      </c>
      <c r="Q148" s="18"/>
    </row>
    <row r="149" spans="1:17" s="1" customFormat="1" ht="20.100000000000001" customHeight="1" x14ac:dyDescent="0.15">
      <c r="A149" s="10">
        <v>147</v>
      </c>
      <c r="B149" s="25" t="s">
        <v>1395</v>
      </c>
      <c r="C149" s="8" t="s">
        <v>1396</v>
      </c>
      <c r="D149" s="31" t="s">
        <v>1344</v>
      </c>
      <c r="E149" s="6" t="s">
        <v>198</v>
      </c>
      <c r="F149" s="25">
        <v>1</v>
      </c>
      <c r="G149" s="11"/>
      <c r="H149" s="12"/>
      <c r="I149" s="12"/>
      <c r="J149" s="6"/>
      <c r="K149" s="12"/>
      <c r="L149" s="25">
        <v>318.2</v>
      </c>
      <c r="M149" s="6">
        <f t="shared" si="2"/>
        <v>318.2</v>
      </c>
      <c r="N149" s="6"/>
      <c r="O149" s="6" t="s">
        <v>1397</v>
      </c>
      <c r="P149" s="15">
        <v>0.40039999999999998</v>
      </c>
      <c r="Q149" s="18"/>
    </row>
    <row r="150" spans="1:17" s="1" customFormat="1" ht="20.100000000000001" customHeight="1" x14ac:dyDescent="0.15">
      <c r="A150" s="10">
        <v>148</v>
      </c>
      <c r="B150" s="25" t="s">
        <v>1398</v>
      </c>
      <c r="C150" s="8" t="s">
        <v>1399</v>
      </c>
      <c r="D150" s="31" t="s">
        <v>1344</v>
      </c>
      <c r="E150" s="6" t="s">
        <v>198</v>
      </c>
      <c r="F150" s="25">
        <v>1</v>
      </c>
      <c r="G150" s="11"/>
      <c r="H150" s="12"/>
      <c r="I150" s="12"/>
      <c r="J150" s="6"/>
      <c r="K150" s="12"/>
      <c r="L150" s="25">
        <v>318.2</v>
      </c>
      <c r="M150" s="6">
        <f t="shared" si="2"/>
        <v>318.2</v>
      </c>
      <c r="N150" s="6"/>
      <c r="O150" s="6" t="s">
        <v>1397</v>
      </c>
      <c r="P150" s="15">
        <v>0.40039999999999998</v>
      </c>
      <c r="Q150" s="18"/>
    </row>
    <row r="151" spans="1:17" s="1" customFormat="1" ht="20.100000000000001" customHeight="1" x14ac:dyDescent="0.15">
      <c r="A151" s="10">
        <v>149</v>
      </c>
      <c r="B151" s="25" t="s">
        <v>1400</v>
      </c>
      <c r="C151" s="8" t="s">
        <v>1401</v>
      </c>
      <c r="D151" s="31" t="s">
        <v>1344</v>
      </c>
      <c r="E151" s="6" t="s">
        <v>198</v>
      </c>
      <c r="F151" s="25">
        <v>1</v>
      </c>
      <c r="G151" s="11"/>
      <c r="H151" s="12"/>
      <c r="I151" s="12"/>
      <c r="J151" s="6"/>
      <c r="K151" s="12"/>
      <c r="L151" s="25">
        <v>318.2</v>
      </c>
      <c r="M151" s="6">
        <f t="shared" si="2"/>
        <v>318.2</v>
      </c>
      <c r="N151" s="6"/>
      <c r="O151" s="6" t="s">
        <v>1397</v>
      </c>
      <c r="P151" s="15">
        <v>0.40039999999999998</v>
      </c>
      <c r="Q151" s="18"/>
    </row>
    <row r="152" spans="1:17" s="1" customFormat="1" ht="20.100000000000001" customHeight="1" x14ac:dyDescent="0.15">
      <c r="A152" s="10">
        <v>150</v>
      </c>
      <c r="B152" s="25" t="s">
        <v>1402</v>
      </c>
      <c r="C152" s="8" t="s">
        <v>1403</v>
      </c>
      <c r="D152" s="31" t="s">
        <v>1344</v>
      </c>
      <c r="E152" s="6" t="s">
        <v>198</v>
      </c>
      <c r="F152" s="25">
        <v>1</v>
      </c>
      <c r="G152" s="11"/>
      <c r="H152" s="12"/>
      <c r="I152" s="12"/>
      <c r="J152" s="6"/>
      <c r="K152" s="12"/>
      <c r="L152" s="25">
        <v>318.2</v>
      </c>
      <c r="M152" s="6">
        <f t="shared" si="2"/>
        <v>318.2</v>
      </c>
      <c r="N152" s="6"/>
      <c r="O152" s="6" t="s">
        <v>1397</v>
      </c>
      <c r="P152" s="15">
        <v>0.40039999999999998</v>
      </c>
      <c r="Q152" s="18"/>
    </row>
    <row r="153" spans="1:17" s="1" customFormat="1" ht="20.100000000000001" customHeight="1" x14ac:dyDescent="0.15">
      <c r="A153" s="10">
        <v>151</v>
      </c>
      <c r="B153" s="25" t="s">
        <v>1404</v>
      </c>
      <c r="C153" s="8" t="s">
        <v>1405</v>
      </c>
      <c r="D153" s="31" t="s">
        <v>1344</v>
      </c>
      <c r="E153" s="6" t="s">
        <v>198</v>
      </c>
      <c r="F153" s="25">
        <v>1</v>
      </c>
      <c r="G153" s="11"/>
      <c r="H153" s="12"/>
      <c r="I153" s="12"/>
      <c r="J153" s="6"/>
      <c r="K153" s="12"/>
      <c r="L153" s="25">
        <v>315.3</v>
      </c>
      <c r="M153" s="6">
        <f t="shared" ref="M153:M216" si="3">L153*F153</f>
        <v>315.3</v>
      </c>
      <c r="N153" s="6"/>
      <c r="O153" s="6" t="s">
        <v>1397</v>
      </c>
      <c r="P153" s="15">
        <v>0.40039999999999998</v>
      </c>
      <c r="Q153" s="18"/>
    </row>
    <row r="154" spans="1:17" s="1" customFormat="1" ht="20.100000000000001" customHeight="1" x14ac:dyDescent="0.15">
      <c r="A154" s="10">
        <v>152</v>
      </c>
      <c r="B154" s="25" t="s">
        <v>1406</v>
      </c>
      <c r="C154" s="8" t="s">
        <v>1407</v>
      </c>
      <c r="D154" s="31" t="s">
        <v>1344</v>
      </c>
      <c r="E154" s="6" t="s">
        <v>198</v>
      </c>
      <c r="F154" s="25">
        <v>1</v>
      </c>
      <c r="G154" s="11"/>
      <c r="H154" s="12"/>
      <c r="I154" s="12"/>
      <c r="J154" s="6"/>
      <c r="K154" s="12"/>
      <c r="L154" s="25">
        <v>315.3</v>
      </c>
      <c r="M154" s="6">
        <f t="shared" si="3"/>
        <v>315.3</v>
      </c>
      <c r="N154" s="6"/>
      <c r="O154" s="6" t="s">
        <v>1397</v>
      </c>
      <c r="P154" s="15">
        <v>0.40039999999999998</v>
      </c>
      <c r="Q154" s="18"/>
    </row>
    <row r="155" spans="1:17" s="1" customFormat="1" ht="20.100000000000001" customHeight="1" x14ac:dyDescent="0.15">
      <c r="A155" s="10">
        <v>153</v>
      </c>
      <c r="B155" s="25" t="s">
        <v>1408</v>
      </c>
      <c r="C155" s="8" t="s">
        <v>1409</v>
      </c>
      <c r="D155" s="31" t="s">
        <v>1344</v>
      </c>
      <c r="E155" s="6" t="s">
        <v>198</v>
      </c>
      <c r="F155" s="25">
        <v>1</v>
      </c>
      <c r="G155" s="11"/>
      <c r="H155" s="12"/>
      <c r="I155" s="12"/>
      <c r="J155" s="6"/>
      <c r="K155" s="12"/>
      <c r="L155" s="25">
        <v>321.60000000000002</v>
      </c>
      <c r="M155" s="6">
        <f t="shared" si="3"/>
        <v>321.60000000000002</v>
      </c>
      <c r="N155" s="6"/>
      <c r="O155" s="6" t="s">
        <v>1410</v>
      </c>
      <c r="P155" s="15">
        <v>0.40865000000000001</v>
      </c>
      <c r="Q155" s="18"/>
    </row>
    <row r="156" spans="1:17" s="1" customFormat="1" ht="20.100000000000001" customHeight="1" x14ac:dyDescent="0.15">
      <c r="A156" s="10">
        <v>154</v>
      </c>
      <c r="B156" s="25" t="s">
        <v>1411</v>
      </c>
      <c r="C156" s="8" t="s">
        <v>1412</v>
      </c>
      <c r="D156" s="31" t="s">
        <v>1344</v>
      </c>
      <c r="E156" s="6" t="s">
        <v>198</v>
      </c>
      <c r="F156" s="25">
        <v>1</v>
      </c>
      <c r="G156" s="11"/>
      <c r="H156" s="12"/>
      <c r="I156" s="12"/>
      <c r="J156" s="6"/>
      <c r="K156" s="12"/>
      <c r="L156" s="25">
        <v>321.60000000000002</v>
      </c>
      <c r="M156" s="6">
        <f t="shared" si="3"/>
        <v>321.60000000000002</v>
      </c>
      <c r="N156" s="6"/>
      <c r="O156" s="6" t="s">
        <v>1410</v>
      </c>
      <c r="P156" s="15">
        <v>0.40865000000000001</v>
      </c>
      <c r="Q156" s="18"/>
    </row>
    <row r="157" spans="1:17" s="1" customFormat="1" ht="20.100000000000001" customHeight="1" x14ac:dyDescent="0.15">
      <c r="A157" s="10">
        <v>155</v>
      </c>
      <c r="B157" s="25" t="s">
        <v>1413</v>
      </c>
      <c r="C157" s="8" t="s">
        <v>1414</v>
      </c>
      <c r="D157" s="31" t="s">
        <v>1344</v>
      </c>
      <c r="E157" s="6" t="s">
        <v>198</v>
      </c>
      <c r="F157" s="25">
        <v>2</v>
      </c>
      <c r="G157" s="11"/>
      <c r="H157" s="12"/>
      <c r="I157" s="12"/>
      <c r="J157" s="6"/>
      <c r="K157" s="12"/>
      <c r="L157" s="25">
        <v>198.4</v>
      </c>
      <c r="M157" s="6">
        <f t="shared" si="3"/>
        <v>396.8</v>
      </c>
      <c r="N157" s="6"/>
      <c r="O157" s="6" t="s">
        <v>1415</v>
      </c>
      <c r="P157" s="15">
        <v>0.623</v>
      </c>
      <c r="Q157" s="18"/>
    </row>
    <row r="158" spans="1:17" s="1" customFormat="1" ht="20.100000000000001" customHeight="1" x14ac:dyDescent="0.15">
      <c r="A158" s="10">
        <v>156</v>
      </c>
      <c r="B158" s="25" t="s">
        <v>1416</v>
      </c>
      <c r="C158" s="8" t="s">
        <v>1417</v>
      </c>
      <c r="D158" s="31" t="s">
        <v>1344</v>
      </c>
      <c r="E158" s="6" t="s">
        <v>198</v>
      </c>
      <c r="F158" s="25">
        <v>2</v>
      </c>
      <c r="G158" s="11"/>
      <c r="H158" s="12"/>
      <c r="I158" s="12"/>
      <c r="J158" s="6"/>
      <c r="K158" s="12"/>
      <c r="L158" s="25">
        <v>198.4</v>
      </c>
      <c r="M158" s="6">
        <f t="shared" si="3"/>
        <v>396.8</v>
      </c>
      <c r="N158" s="6"/>
      <c r="O158" s="6" t="s">
        <v>1415</v>
      </c>
      <c r="P158" s="15">
        <v>0.623</v>
      </c>
      <c r="Q158" s="18"/>
    </row>
    <row r="159" spans="1:17" s="1" customFormat="1" ht="20.100000000000001" customHeight="1" x14ac:dyDescent="0.15">
      <c r="A159" s="10">
        <v>157</v>
      </c>
      <c r="B159" s="25" t="s">
        <v>1418</v>
      </c>
      <c r="C159" s="8" t="s">
        <v>1419</v>
      </c>
      <c r="D159" s="31" t="s">
        <v>1420</v>
      </c>
      <c r="E159" s="6" t="s">
        <v>198</v>
      </c>
      <c r="F159" s="25">
        <v>8</v>
      </c>
      <c r="G159" s="11"/>
      <c r="H159" s="12"/>
      <c r="I159" s="12"/>
      <c r="J159" s="6"/>
      <c r="K159" s="12"/>
      <c r="L159" s="25">
        <v>878.4</v>
      </c>
      <c r="M159" s="6">
        <f t="shared" si="3"/>
        <v>7027.2</v>
      </c>
      <c r="N159" s="6"/>
      <c r="O159" s="6" t="s">
        <v>1421</v>
      </c>
      <c r="P159" s="15">
        <v>9.5205439999999992</v>
      </c>
      <c r="Q159" s="18"/>
    </row>
    <row r="160" spans="1:17" s="1" customFormat="1" ht="20.100000000000001" customHeight="1" x14ac:dyDescent="0.15">
      <c r="A160" s="10">
        <v>158</v>
      </c>
      <c r="B160" s="25" t="s">
        <v>1422</v>
      </c>
      <c r="C160" s="8" t="s">
        <v>1423</v>
      </c>
      <c r="D160" s="31" t="s">
        <v>1369</v>
      </c>
      <c r="E160" s="6" t="s">
        <v>198</v>
      </c>
      <c r="F160" s="25">
        <v>1</v>
      </c>
      <c r="G160" s="11"/>
      <c r="H160" s="12"/>
      <c r="I160" s="12"/>
      <c r="J160" s="6"/>
      <c r="K160" s="12"/>
      <c r="L160" s="25">
        <v>1257.3</v>
      </c>
      <c r="M160" s="6">
        <f t="shared" si="3"/>
        <v>1257.3</v>
      </c>
      <c r="N160" s="6"/>
      <c r="O160" s="6" t="s">
        <v>1370</v>
      </c>
      <c r="P160" s="15">
        <v>2.2212900000000002</v>
      </c>
      <c r="Q160" s="18"/>
    </row>
    <row r="161" spans="1:17" s="1" customFormat="1" ht="20.100000000000001" customHeight="1" x14ac:dyDescent="0.15">
      <c r="A161" s="10">
        <v>159</v>
      </c>
      <c r="B161" s="25" t="s">
        <v>1424</v>
      </c>
      <c r="C161" s="8" t="s">
        <v>1425</v>
      </c>
      <c r="D161" s="31" t="s">
        <v>1420</v>
      </c>
      <c r="E161" s="6" t="s">
        <v>198</v>
      </c>
      <c r="F161" s="25">
        <v>1</v>
      </c>
      <c r="G161" s="11"/>
      <c r="H161" s="12"/>
      <c r="I161" s="12"/>
      <c r="J161" s="6"/>
      <c r="K161" s="12"/>
      <c r="L161" s="25">
        <v>460.6</v>
      </c>
      <c r="M161" s="6">
        <f t="shared" si="3"/>
        <v>460.6</v>
      </c>
      <c r="N161" s="6"/>
      <c r="O161" s="6" t="s">
        <v>1426</v>
      </c>
      <c r="P161" s="15">
        <v>0.75259600000000004</v>
      </c>
      <c r="Q161" s="18"/>
    </row>
    <row r="162" spans="1:17" s="1" customFormat="1" ht="20.100000000000001" customHeight="1" x14ac:dyDescent="0.15">
      <c r="A162" s="10">
        <v>160</v>
      </c>
      <c r="B162" s="25" t="s">
        <v>1427</v>
      </c>
      <c r="C162" s="8" t="s">
        <v>1428</v>
      </c>
      <c r="D162" s="31" t="s">
        <v>1420</v>
      </c>
      <c r="E162" s="6" t="s">
        <v>198</v>
      </c>
      <c r="F162" s="25">
        <v>1</v>
      </c>
      <c r="G162" s="11"/>
      <c r="H162" s="12"/>
      <c r="I162" s="12"/>
      <c r="J162" s="6"/>
      <c r="K162" s="12"/>
      <c r="L162" s="25">
        <v>460.6</v>
      </c>
      <c r="M162" s="6">
        <f t="shared" si="3"/>
        <v>460.6</v>
      </c>
      <c r="N162" s="6"/>
      <c r="O162" s="6" t="s">
        <v>1426</v>
      </c>
      <c r="P162" s="15">
        <v>0.75259600000000004</v>
      </c>
      <c r="Q162" s="18"/>
    </row>
    <row r="163" spans="1:17" s="1" customFormat="1" ht="20.100000000000001" customHeight="1" x14ac:dyDescent="0.15">
      <c r="A163" s="10">
        <v>161</v>
      </c>
      <c r="B163" s="25" t="s">
        <v>1429</v>
      </c>
      <c r="C163" s="8" t="s">
        <v>1430</v>
      </c>
      <c r="D163" s="31" t="s">
        <v>1420</v>
      </c>
      <c r="E163" s="6" t="s">
        <v>198</v>
      </c>
      <c r="F163" s="25">
        <v>1</v>
      </c>
      <c r="G163" s="11"/>
      <c r="H163" s="12"/>
      <c r="I163" s="12"/>
      <c r="J163" s="6"/>
      <c r="K163" s="12"/>
      <c r="L163" s="25">
        <v>452.9</v>
      </c>
      <c r="M163" s="6">
        <f t="shared" si="3"/>
        <v>452.9</v>
      </c>
      <c r="N163" s="6"/>
      <c r="O163" s="6" t="s">
        <v>1426</v>
      </c>
      <c r="P163" s="15">
        <v>0.75259600000000004</v>
      </c>
      <c r="Q163" s="18"/>
    </row>
    <row r="164" spans="1:17" s="1" customFormat="1" ht="20.100000000000001" customHeight="1" x14ac:dyDescent="0.15">
      <c r="A164" s="10">
        <v>162</v>
      </c>
      <c r="B164" s="25" t="s">
        <v>1431</v>
      </c>
      <c r="C164" s="8" t="s">
        <v>1432</v>
      </c>
      <c r="D164" s="31" t="s">
        <v>1420</v>
      </c>
      <c r="E164" s="6" t="s">
        <v>198</v>
      </c>
      <c r="F164" s="25">
        <v>1</v>
      </c>
      <c r="G164" s="11"/>
      <c r="H164" s="12"/>
      <c r="I164" s="12"/>
      <c r="J164" s="6"/>
      <c r="K164" s="12"/>
      <c r="L164" s="25">
        <v>452.9</v>
      </c>
      <c r="M164" s="6">
        <f t="shared" si="3"/>
        <v>452.9</v>
      </c>
      <c r="N164" s="6"/>
      <c r="O164" s="6" t="s">
        <v>1426</v>
      </c>
      <c r="P164" s="15">
        <v>0.75259600000000004</v>
      </c>
      <c r="Q164" s="18"/>
    </row>
    <row r="165" spans="1:17" s="1" customFormat="1" ht="20.100000000000001" customHeight="1" x14ac:dyDescent="0.15">
      <c r="A165" s="10">
        <v>163</v>
      </c>
      <c r="B165" s="25" t="s">
        <v>1433</v>
      </c>
      <c r="C165" s="8" t="s">
        <v>1434</v>
      </c>
      <c r="D165" s="31" t="s">
        <v>1420</v>
      </c>
      <c r="E165" s="6" t="s">
        <v>198</v>
      </c>
      <c r="F165" s="25">
        <v>1</v>
      </c>
      <c r="G165" s="11"/>
      <c r="H165" s="12"/>
      <c r="I165" s="12"/>
      <c r="J165" s="6"/>
      <c r="K165" s="12"/>
      <c r="L165" s="25">
        <v>425.3</v>
      </c>
      <c r="M165" s="6">
        <f t="shared" si="3"/>
        <v>425.3</v>
      </c>
      <c r="N165" s="6"/>
      <c r="O165" s="6" t="s">
        <v>1435</v>
      </c>
      <c r="P165" s="15">
        <v>0.71588399999999996</v>
      </c>
      <c r="Q165" s="18"/>
    </row>
    <row r="166" spans="1:17" s="1" customFormat="1" ht="20.100000000000001" customHeight="1" x14ac:dyDescent="0.15">
      <c r="A166" s="10">
        <v>164</v>
      </c>
      <c r="B166" s="25" t="s">
        <v>1436</v>
      </c>
      <c r="C166" s="8" t="s">
        <v>1437</v>
      </c>
      <c r="D166" s="31" t="s">
        <v>1420</v>
      </c>
      <c r="E166" s="6" t="s">
        <v>198</v>
      </c>
      <c r="F166" s="25">
        <v>1</v>
      </c>
      <c r="G166" s="11"/>
      <c r="H166" s="12"/>
      <c r="I166" s="12"/>
      <c r="J166" s="6"/>
      <c r="K166" s="12"/>
      <c r="L166" s="25">
        <v>425.3</v>
      </c>
      <c r="M166" s="6">
        <f t="shared" si="3"/>
        <v>425.3</v>
      </c>
      <c r="N166" s="6"/>
      <c r="O166" s="6" t="s">
        <v>1435</v>
      </c>
      <c r="P166" s="15">
        <v>0.71588399999999996</v>
      </c>
      <c r="Q166" s="18"/>
    </row>
    <row r="167" spans="1:17" s="1" customFormat="1" ht="20.100000000000001" customHeight="1" x14ac:dyDescent="0.15">
      <c r="A167" s="10">
        <v>165</v>
      </c>
      <c r="B167" s="25" t="s">
        <v>1438</v>
      </c>
      <c r="C167" s="8" t="s">
        <v>1439</v>
      </c>
      <c r="D167" s="31" t="s">
        <v>1420</v>
      </c>
      <c r="E167" s="6" t="s">
        <v>198</v>
      </c>
      <c r="F167" s="25">
        <v>3</v>
      </c>
      <c r="G167" s="11"/>
      <c r="H167" s="12"/>
      <c r="I167" s="12"/>
      <c r="J167" s="6"/>
      <c r="K167" s="12"/>
      <c r="L167" s="25">
        <v>708.8</v>
      </c>
      <c r="M167" s="6">
        <f t="shared" si="3"/>
        <v>2126.3999999999996</v>
      </c>
      <c r="N167" s="6"/>
      <c r="O167" s="6" t="s">
        <v>1440</v>
      </c>
      <c r="P167" s="15">
        <v>2.3832900000000001</v>
      </c>
      <c r="Q167" s="18"/>
    </row>
    <row r="168" spans="1:17" s="1" customFormat="1" ht="20.100000000000001" customHeight="1" x14ac:dyDescent="0.15">
      <c r="A168" s="10">
        <v>166</v>
      </c>
      <c r="B168" s="25" t="s">
        <v>1441</v>
      </c>
      <c r="C168" s="8" t="s">
        <v>1442</v>
      </c>
      <c r="D168" s="31" t="s">
        <v>1420</v>
      </c>
      <c r="E168" s="6" t="s">
        <v>198</v>
      </c>
      <c r="F168" s="25">
        <v>3</v>
      </c>
      <c r="G168" s="11"/>
      <c r="H168" s="12"/>
      <c r="I168" s="12"/>
      <c r="J168" s="6"/>
      <c r="K168" s="12"/>
      <c r="L168" s="25">
        <v>708.8</v>
      </c>
      <c r="M168" s="6">
        <f t="shared" si="3"/>
        <v>2126.3999999999996</v>
      </c>
      <c r="N168" s="6"/>
      <c r="O168" s="6" t="s">
        <v>1440</v>
      </c>
      <c r="P168" s="15">
        <v>2.3832900000000001</v>
      </c>
      <c r="Q168" s="18"/>
    </row>
    <row r="169" spans="1:17" s="1" customFormat="1" ht="20.100000000000001" customHeight="1" x14ac:dyDescent="0.15">
      <c r="A169" s="10">
        <v>167</v>
      </c>
      <c r="B169" s="25" t="s">
        <v>1443</v>
      </c>
      <c r="C169" s="8" t="s">
        <v>1444</v>
      </c>
      <c r="D169" s="31" t="s">
        <v>1420</v>
      </c>
      <c r="E169" s="6" t="s">
        <v>198</v>
      </c>
      <c r="F169" s="25">
        <v>2</v>
      </c>
      <c r="G169" s="11"/>
      <c r="H169" s="12"/>
      <c r="I169" s="12"/>
      <c r="J169" s="6"/>
      <c r="K169" s="12"/>
      <c r="L169" s="25">
        <v>779.5</v>
      </c>
      <c r="M169" s="6">
        <f t="shared" si="3"/>
        <v>1559</v>
      </c>
      <c r="N169" s="6"/>
      <c r="O169" s="6" t="s">
        <v>1445</v>
      </c>
      <c r="P169" s="15">
        <v>1.6403399999999999</v>
      </c>
      <c r="Q169" s="18"/>
    </row>
    <row r="170" spans="1:17" s="1" customFormat="1" ht="20.100000000000001" customHeight="1" x14ac:dyDescent="0.15">
      <c r="A170" s="10">
        <v>168</v>
      </c>
      <c r="B170" s="25" t="s">
        <v>1446</v>
      </c>
      <c r="C170" s="8" t="s">
        <v>1447</v>
      </c>
      <c r="D170" s="31" t="s">
        <v>1420</v>
      </c>
      <c r="E170" s="6" t="s">
        <v>198</v>
      </c>
      <c r="F170" s="25">
        <v>2</v>
      </c>
      <c r="G170" s="11"/>
      <c r="H170" s="12"/>
      <c r="I170" s="12"/>
      <c r="J170" s="6"/>
      <c r="K170" s="12"/>
      <c r="L170" s="25">
        <v>779.5</v>
      </c>
      <c r="M170" s="6">
        <f t="shared" si="3"/>
        <v>1559</v>
      </c>
      <c r="N170" s="6"/>
      <c r="O170" s="6" t="s">
        <v>1445</v>
      </c>
      <c r="P170" s="15">
        <v>1.6403399999999999</v>
      </c>
      <c r="Q170" s="18"/>
    </row>
    <row r="171" spans="1:17" s="1" customFormat="1" ht="20.100000000000001" customHeight="1" x14ac:dyDescent="0.15">
      <c r="A171" s="10">
        <v>169</v>
      </c>
      <c r="B171" s="25" t="s">
        <v>1448</v>
      </c>
      <c r="C171" s="8" t="s">
        <v>1449</v>
      </c>
      <c r="D171" s="31" t="s">
        <v>1420</v>
      </c>
      <c r="E171" s="6" t="s">
        <v>198</v>
      </c>
      <c r="F171" s="25">
        <v>1</v>
      </c>
      <c r="G171" s="11"/>
      <c r="H171" s="12"/>
      <c r="I171" s="12"/>
      <c r="J171" s="6"/>
      <c r="K171" s="12"/>
      <c r="L171" s="25">
        <v>781.9</v>
      </c>
      <c r="M171" s="6">
        <f t="shared" si="3"/>
        <v>781.9</v>
      </c>
      <c r="N171" s="6"/>
      <c r="O171" s="6" t="s">
        <v>1450</v>
      </c>
      <c r="P171" s="15">
        <v>1.0935600000000001</v>
      </c>
      <c r="Q171" s="18"/>
    </row>
    <row r="172" spans="1:17" s="1" customFormat="1" ht="20.100000000000001" customHeight="1" x14ac:dyDescent="0.15">
      <c r="A172" s="10">
        <v>170</v>
      </c>
      <c r="B172" s="25" t="s">
        <v>1451</v>
      </c>
      <c r="C172" s="8" t="s">
        <v>1452</v>
      </c>
      <c r="D172" s="31" t="s">
        <v>1420</v>
      </c>
      <c r="E172" s="6" t="s">
        <v>198</v>
      </c>
      <c r="F172" s="25">
        <v>1</v>
      </c>
      <c r="G172" s="11"/>
      <c r="H172" s="12"/>
      <c r="I172" s="12"/>
      <c r="J172" s="6"/>
      <c r="K172" s="12"/>
      <c r="L172" s="25">
        <v>781.9</v>
      </c>
      <c r="M172" s="6">
        <f t="shared" si="3"/>
        <v>781.9</v>
      </c>
      <c r="N172" s="6"/>
      <c r="O172" s="6" t="s">
        <v>1450</v>
      </c>
      <c r="P172" s="15">
        <v>1.0935600000000001</v>
      </c>
      <c r="Q172" s="18"/>
    </row>
    <row r="173" spans="1:17" s="1" customFormat="1" ht="20.100000000000001" customHeight="1" x14ac:dyDescent="0.15">
      <c r="A173" s="10">
        <v>171</v>
      </c>
      <c r="B173" s="25" t="s">
        <v>1453</v>
      </c>
      <c r="C173" s="8" t="s">
        <v>1454</v>
      </c>
      <c r="D173" s="31" t="s">
        <v>1420</v>
      </c>
      <c r="E173" s="6" t="s">
        <v>198</v>
      </c>
      <c r="F173" s="25">
        <v>1</v>
      </c>
      <c r="G173" s="11"/>
      <c r="H173" s="12"/>
      <c r="I173" s="12"/>
      <c r="J173" s="6"/>
      <c r="K173" s="12"/>
      <c r="L173" s="25">
        <v>772.1</v>
      </c>
      <c r="M173" s="6">
        <f t="shared" si="3"/>
        <v>772.1</v>
      </c>
      <c r="N173" s="6"/>
      <c r="O173" s="6" t="s">
        <v>1455</v>
      </c>
      <c r="P173" s="15">
        <v>2.1346500000000002</v>
      </c>
      <c r="Q173" s="18"/>
    </row>
    <row r="174" spans="1:17" s="1" customFormat="1" ht="20.100000000000001" customHeight="1" x14ac:dyDescent="0.15">
      <c r="A174" s="10">
        <v>172</v>
      </c>
      <c r="B174" s="25" t="s">
        <v>1456</v>
      </c>
      <c r="C174" s="8" t="s">
        <v>1457</v>
      </c>
      <c r="D174" s="31" t="s">
        <v>1420</v>
      </c>
      <c r="E174" s="6" t="s">
        <v>198</v>
      </c>
      <c r="F174" s="25">
        <v>1</v>
      </c>
      <c r="G174" s="11"/>
      <c r="H174" s="12"/>
      <c r="I174" s="12"/>
      <c r="J174" s="6"/>
      <c r="K174" s="12"/>
      <c r="L174" s="25">
        <v>772.1</v>
      </c>
      <c r="M174" s="6">
        <f t="shared" si="3"/>
        <v>772.1</v>
      </c>
      <c r="N174" s="6"/>
      <c r="O174" s="6" t="s">
        <v>1455</v>
      </c>
      <c r="P174" s="15">
        <v>2.1346500000000002</v>
      </c>
      <c r="Q174" s="18"/>
    </row>
    <row r="175" spans="1:17" s="1" customFormat="1" ht="20.100000000000001" customHeight="1" x14ac:dyDescent="0.15">
      <c r="A175" s="10">
        <v>173</v>
      </c>
      <c r="B175" s="25" t="s">
        <v>1458</v>
      </c>
      <c r="C175" s="8" t="s">
        <v>1459</v>
      </c>
      <c r="D175" s="31" t="s">
        <v>1420</v>
      </c>
      <c r="E175" s="6" t="s">
        <v>198</v>
      </c>
      <c r="F175" s="25">
        <v>1</v>
      </c>
      <c r="G175" s="11"/>
      <c r="H175" s="12"/>
      <c r="I175" s="12"/>
      <c r="J175" s="6"/>
      <c r="K175" s="12"/>
      <c r="L175" s="25">
        <v>752.6</v>
      </c>
      <c r="M175" s="6">
        <f t="shared" si="3"/>
        <v>752.6</v>
      </c>
      <c r="N175" s="6"/>
      <c r="O175" s="6" t="s">
        <v>1455</v>
      </c>
      <c r="P175" s="15">
        <v>2.1346500000000002</v>
      </c>
      <c r="Q175" s="18"/>
    </row>
    <row r="176" spans="1:17" s="1" customFormat="1" ht="20.100000000000001" customHeight="1" x14ac:dyDescent="0.15">
      <c r="A176" s="10">
        <v>174</v>
      </c>
      <c r="B176" s="25" t="s">
        <v>1460</v>
      </c>
      <c r="C176" s="8" t="s">
        <v>1461</v>
      </c>
      <c r="D176" s="31" t="s">
        <v>1420</v>
      </c>
      <c r="E176" s="6" t="s">
        <v>198</v>
      </c>
      <c r="F176" s="25">
        <v>1</v>
      </c>
      <c r="G176" s="11"/>
      <c r="H176" s="12"/>
      <c r="I176" s="12"/>
      <c r="J176" s="6"/>
      <c r="K176" s="12"/>
      <c r="L176" s="25">
        <v>752.6</v>
      </c>
      <c r="M176" s="6">
        <f t="shared" si="3"/>
        <v>752.6</v>
      </c>
      <c r="N176" s="6"/>
      <c r="O176" s="6" t="s">
        <v>1455</v>
      </c>
      <c r="P176" s="15">
        <v>2.1346500000000002</v>
      </c>
      <c r="Q176" s="18"/>
    </row>
    <row r="177" spans="1:17" s="1" customFormat="1" ht="20.100000000000001" customHeight="1" x14ac:dyDescent="0.15">
      <c r="A177" s="10">
        <v>175</v>
      </c>
      <c r="B177" s="25" t="s">
        <v>1462</v>
      </c>
      <c r="C177" s="8" t="s">
        <v>1463</v>
      </c>
      <c r="D177" s="31" t="s">
        <v>1369</v>
      </c>
      <c r="E177" s="6" t="s">
        <v>198</v>
      </c>
      <c r="F177" s="25">
        <v>1</v>
      </c>
      <c r="G177" s="11"/>
      <c r="H177" s="12"/>
      <c r="I177" s="12"/>
      <c r="J177" s="6"/>
      <c r="K177" s="12"/>
      <c r="L177" s="25">
        <v>1207.2</v>
      </c>
      <c r="M177" s="6">
        <f t="shared" si="3"/>
        <v>1207.2</v>
      </c>
      <c r="N177" s="6"/>
      <c r="O177" s="6" t="s">
        <v>1464</v>
      </c>
      <c r="P177" s="15">
        <v>1.9528300000000001</v>
      </c>
      <c r="Q177" s="18"/>
    </row>
    <row r="178" spans="1:17" s="1" customFormat="1" ht="20.100000000000001" customHeight="1" x14ac:dyDescent="0.15">
      <c r="A178" s="10">
        <v>176</v>
      </c>
      <c r="B178" s="25" t="s">
        <v>1465</v>
      </c>
      <c r="C178" s="8" t="s">
        <v>1466</v>
      </c>
      <c r="D178" s="31" t="s">
        <v>1369</v>
      </c>
      <c r="E178" s="6" t="s">
        <v>198</v>
      </c>
      <c r="F178" s="25">
        <v>1</v>
      </c>
      <c r="G178" s="11"/>
      <c r="H178" s="12"/>
      <c r="I178" s="12"/>
      <c r="J178" s="6"/>
      <c r="K178" s="12"/>
      <c r="L178" s="25">
        <v>1207.2</v>
      </c>
      <c r="M178" s="6">
        <f t="shared" si="3"/>
        <v>1207.2</v>
      </c>
      <c r="N178" s="6"/>
      <c r="O178" s="6" t="s">
        <v>1464</v>
      </c>
      <c r="P178" s="15">
        <v>1.9528300000000001</v>
      </c>
      <c r="Q178" s="18"/>
    </row>
    <row r="179" spans="1:17" s="1" customFormat="1" ht="20.100000000000001" customHeight="1" x14ac:dyDescent="0.15">
      <c r="A179" s="10">
        <v>177</v>
      </c>
      <c r="B179" s="25" t="s">
        <v>1467</v>
      </c>
      <c r="C179" s="8" t="s">
        <v>1468</v>
      </c>
      <c r="D179" s="31" t="s">
        <v>1420</v>
      </c>
      <c r="E179" s="6" t="s">
        <v>198</v>
      </c>
      <c r="F179" s="25">
        <v>6</v>
      </c>
      <c r="G179" s="11"/>
      <c r="H179" s="12"/>
      <c r="I179" s="12"/>
      <c r="J179" s="6"/>
      <c r="K179" s="12"/>
      <c r="L179" s="25">
        <v>148.69999999999999</v>
      </c>
      <c r="M179" s="6">
        <f t="shared" si="3"/>
        <v>892.19999999999993</v>
      </c>
      <c r="N179" s="6"/>
      <c r="O179" s="6" t="s">
        <v>1469</v>
      </c>
      <c r="P179" s="15">
        <v>1.4917499999999999</v>
      </c>
      <c r="Q179" s="18"/>
    </row>
    <row r="180" spans="1:17" s="1" customFormat="1" ht="20.100000000000001" customHeight="1" x14ac:dyDescent="0.15">
      <c r="A180" s="10">
        <v>178</v>
      </c>
      <c r="B180" s="25" t="s">
        <v>1470</v>
      </c>
      <c r="C180" s="8" t="s">
        <v>1471</v>
      </c>
      <c r="D180" s="31" t="s">
        <v>1420</v>
      </c>
      <c r="E180" s="6" t="s">
        <v>198</v>
      </c>
      <c r="F180" s="25">
        <v>6</v>
      </c>
      <c r="G180" s="11"/>
      <c r="H180" s="12"/>
      <c r="I180" s="12"/>
      <c r="J180" s="6"/>
      <c r="K180" s="12"/>
      <c r="L180" s="25">
        <v>148.69999999999999</v>
      </c>
      <c r="M180" s="6">
        <f t="shared" si="3"/>
        <v>892.19999999999993</v>
      </c>
      <c r="N180" s="6"/>
      <c r="O180" s="6" t="s">
        <v>1469</v>
      </c>
      <c r="P180" s="15">
        <v>1.4917499999999999</v>
      </c>
      <c r="Q180" s="18"/>
    </row>
    <row r="181" spans="1:17" s="1" customFormat="1" ht="20.100000000000001" customHeight="1" x14ac:dyDescent="0.15">
      <c r="A181" s="10">
        <v>179</v>
      </c>
      <c r="B181" s="25" t="s">
        <v>1472</v>
      </c>
      <c r="C181" s="8" t="s">
        <v>1473</v>
      </c>
      <c r="D181" s="31" t="s">
        <v>1420</v>
      </c>
      <c r="E181" s="6" t="s">
        <v>198</v>
      </c>
      <c r="F181" s="25">
        <v>8</v>
      </c>
      <c r="G181" s="11"/>
      <c r="H181" s="12"/>
      <c r="I181" s="12"/>
      <c r="J181" s="6"/>
      <c r="K181" s="12"/>
      <c r="L181" s="25">
        <v>140.6</v>
      </c>
      <c r="M181" s="6">
        <f t="shared" si="3"/>
        <v>1124.8</v>
      </c>
      <c r="N181" s="6"/>
      <c r="O181" s="6" t="s">
        <v>1474</v>
      </c>
      <c r="P181" s="15">
        <v>1.6117919999999999</v>
      </c>
      <c r="Q181" s="18"/>
    </row>
    <row r="182" spans="1:17" s="1" customFormat="1" ht="20.100000000000001" customHeight="1" x14ac:dyDescent="0.15">
      <c r="A182" s="10">
        <v>180</v>
      </c>
      <c r="B182" s="25" t="s">
        <v>1475</v>
      </c>
      <c r="C182" s="8" t="s">
        <v>1476</v>
      </c>
      <c r="D182" s="31" t="s">
        <v>1420</v>
      </c>
      <c r="E182" s="6" t="s">
        <v>198</v>
      </c>
      <c r="F182" s="25">
        <v>2</v>
      </c>
      <c r="G182" s="11"/>
      <c r="H182" s="12"/>
      <c r="I182" s="12"/>
      <c r="J182" s="6"/>
      <c r="K182" s="12"/>
      <c r="L182" s="25">
        <v>139.80000000000001</v>
      </c>
      <c r="M182" s="6">
        <f t="shared" si="3"/>
        <v>279.60000000000002</v>
      </c>
      <c r="N182" s="6"/>
      <c r="O182" s="6" t="s">
        <v>1474</v>
      </c>
      <c r="P182" s="15">
        <v>0.40294799999999997</v>
      </c>
      <c r="Q182" s="18"/>
    </row>
    <row r="183" spans="1:17" s="1" customFormat="1" ht="20.100000000000001" customHeight="1" x14ac:dyDescent="0.15">
      <c r="A183" s="10">
        <v>181</v>
      </c>
      <c r="B183" s="25" t="s">
        <v>1477</v>
      </c>
      <c r="C183" s="8" t="s">
        <v>1478</v>
      </c>
      <c r="D183" s="31" t="s">
        <v>1420</v>
      </c>
      <c r="E183" s="6" t="s">
        <v>198</v>
      </c>
      <c r="F183" s="25">
        <v>2</v>
      </c>
      <c r="G183" s="11"/>
      <c r="H183" s="12"/>
      <c r="I183" s="12"/>
      <c r="J183" s="6"/>
      <c r="K183" s="12"/>
      <c r="L183" s="25">
        <v>139.80000000000001</v>
      </c>
      <c r="M183" s="6">
        <f t="shared" si="3"/>
        <v>279.60000000000002</v>
      </c>
      <c r="N183" s="6"/>
      <c r="O183" s="6" t="s">
        <v>1474</v>
      </c>
      <c r="P183" s="15">
        <v>0.40294799999999997</v>
      </c>
      <c r="Q183" s="18"/>
    </row>
    <row r="184" spans="1:17" s="1" customFormat="1" ht="20.100000000000001" customHeight="1" x14ac:dyDescent="0.15">
      <c r="A184" s="10">
        <v>182</v>
      </c>
      <c r="B184" s="25" t="s">
        <v>1479</v>
      </c>
      <c r="C184" s="8" t="s">
        <v>1480</v>
      </c>
      <c r="D184" s="31" t="s">
        <v>1420</v>
      </c>
      <c r="E184" s="6" t="s">
        <v>198</v>
      </c>
      <c r="F184" s="25">
        <v>1</v>
      </c>
      <c r="G184" s="11"/>
      <c r="H184" s="12"/>
      <c r="I184" s="12"/>
      <c r="J184" s="6"/>
      <c r="K184" s="12"/>
      <c r="L184" s="25">
        <v>749.3</v>
      </c>
      <c r="M184" s="6">
        <f t="shared" si="3"/>
        <v>749.3</v>
      </c>
      <c r="N184" s="6"/>
      <c r="O184" s="6" t="s">
        <v>1450</v>
      </c>
      <c r="P184" s="15">
        <v>1.0935600000000001</v>
      </c>
      <c r="Q184" s="18"/>
    </row>
    <row r="185" spans="1:17" s="1" customFormat="1" ht="20.100000000000001" customHeight="1" x14ac:dyDescent="0.15">
      <c r="A185" s="10">
        <v>183</v>
      </c>
      <c r="B185" s="25" t="s">
        <v>1481</v>
      </c>
      <c r="C185" s="8" t="s">
        <v>1482</v>
      </c>
      <c r="D185" s="31" t="s">
        <v>1420</v>
      </c>
      <c r="E185" s="6" t="s">
        <v>198</v>
      </c>
      <c r="F185" s="25">
        <v>1</v>
      </c>
      <c r="G185" s="11"/>
      <c r="H185" s="12"/>
      <c r="I185" s="12"/>
      <c r="J185" s="6"/>
      <c r="K185" s="12"/>
      <c r="L185" s="25">
        <v>749.3</v>
      </c>
      <c r="M185" s="6">
        <f t="shared" si="3"/>
        <v>749.3</v>
      </c>
      <c r="N185" s="6"/>
      <c r="O185" s="6" t="s">
        <v>1450</v>
      </c>
      <c r="P185" s="15">
        <v>1.0935600000000001</v>
      </c>
      <c r="Q185" s="18"/>
    </row>
    <row r="186" spans="1:17" s="1" customFormat="1" ht="20.100000000000001" customHeight="1" x14ac:dyDescent="0.15">
      <c r="A186" s="10">
        <v>184</v>
      </c>
      <c r="B186" s="25" t="s">
        <v>1483</v>
      </c>
      <c r="C186" s="8" t="s">
        <v>1484</v>
      </c>
      <c r="D186" s="31" t="s">
        <v>1420</v>
      </c>
      <c r="E186" s="6" t="s">
        <v>198</v>
      </c>
      <c r="F186" s="25">
        <v>1</v>
      </c>
      <c r="G186" s="11"/>
      <c r="H186" s="12"/>
      <c r="I186" s="12"/>
      <c r="J186" s="6"/>
      <c r="K186" s="12"/>
      <c r="L186" s="25">
        <v>749.3</v>
      </c>
      <c r="M186" s="6">
        <f t="shared" si="3"/>
        <v>749.3</v>
      </c>
      <c r="N186" s="6"/>
      <c r="O186" s="6" t="s">
        <v>1450</v>
      </c>
      <c r="P186" s="15">
        <v>1.0935600000000001</v>
      </c>
      <c r="Q186" s="18"/>
    </row>
    <row r="187" spans="1:17" s="1" customFormat="1" ht="20.100000000000001" customHeight="1" x14ac:dyDescent="0.15">
      <c r="A187" s="10">
        <v>185</v>
      </c>
      <c r="B187" s="25" t="s">
        <v>1485</v>
      </c>
      <c r="C187" s="8" t="s">
        <v>1486</v>
      </c>
      <c r="D187" s="31" t="s">
        <v>1420</v>
      </c>
      <c r="E187" s="6" t="s">
        <v>198</v>
      </c>
      <c r="F187" s="25">
        <v>1</v>
      </c>
      <c r="G187" s="11"/>
      <c r="H187" s="12"/>
      <c r="I187" s="12"/>
      <c r="J187" s="6"/>
      <c r="K187" s="12"/>
      <c r="L187" s="25">
        <v>749.3</v>
      </c>
      <c r="M187" s="6">
        <f t="shared" si="3"/>
        <v>749.3</v>
      </c>
      <c r="N187" s="6"/>
      <c r="O187" s="6" t="s">
        <v>1450</v>
      </c>
      <c r="P187" s="15">
        <v>1.0935600000000001</v>
      </c>
      <c r="Q187" s="18"/>
    </row>
    <row r="188" spans="1:17" s="1" customFormat="1" ht="20.100000000000001" customHeight="1" x14ac:dyDescent="0.15">
      <c r="A188" s="10">
        <v>186</v>
      </c>
      <c r="B188" s="25" t="s">
        <v>1487</v>
      </c>
      <c r="C188" s="8" t="s">
        <v>1488</v>
      </c>
      <c r="D188" s="31" t="s">
        <v>1420</v>
      </c>
      <c r="E188" s="6" t="s">
        <v>198</v>
      </c>
      <c r="F188" s="25">
        <v>1</v>
      </c>
      <c r="G188" s="11"/>
      <c r="H188" s="12"/>
      <c r="I188" s="12"/>
      <c r="J188" s="6"/>
      <c r="K188" s="12"/>
      <c r="L188" s="25">
        <v>749.3</v>
      </c>
      <c r="M188" s="6">
        <f t="shared" si="3"/>
        <v>749.3</v>
      </c>
      <c r="N188" s="6"/>
      <c r="O188" s="6" t="s">
        <v>1450</v>
      </c>
      <c r="P188" s="15">
        <v>1.0935600000000001</v>
      </c>
      <c r="Q188" s="18"/>
    </row>
    <row r="189" spans="1:17" s="1" customFormat="1" ht="20.100000000000001" customHeight="1" x14ac:dyDescent="0.15">
      <c r="A189" s="10">
        <v>187</v>
      </c>
      <c r="B189" s="25" t="s">
        <v>1489</v>
      </c>
      <c r="C189" s="8" t="s">
        <v>1490</v>
      </c>
      <c r="D189" s="31" t="s">
        <v>1420</v>
      </c>
      <c r="E189" s="6" t="s">
        <v>198</v>
      </c>
      <c r="F189" s="25">
        <v>1</v>
      </c>
      <c r="G189" s="11"/>
      <c r="H189" s="12"/>
      <c r="I189" s="12"/>
      <c r="J189" s="6"/>
      <c r="K189" s="12"/>
      <c r="L189" s="25">
        <v>749.3</v>
      </c>
      <c r="M189" s="6">
        <f t="shared" si="3"/>
        <v>749.3</v>
      </c>
      <c r="N189" s="6"/>
      <c r="O189" s="6" t="s">
        <v>1450</v>
      </c>
      <c r="P189" s="15">
        <v>1.0935600000000001</v>
      </c>
      <c r="Q189" s="18"/>
    </row>
    <row r="190" spans="1:17" s="1" customFormat="1" ht="20.100000000000001" customHeight="1" x14ac:dyDescent="0.15">
      <c r="A190" s="10">
        <v>188</v>
      </c>
      <c r="B190" s="25" t="s">
        <v>1491</v>
      </c>
      <c r="C190" s="8" t="s">
        <v>1492</v>
      </c>
      <c r="D190" s="31" t="s">
        <v>1420</v>
      </c>
      <c r="E190" s="6" t="s">
        <v>198</v>
      </c>
      <c r="F190" s="25">
        <v>1</v>
      </c>
      <c r="G190" s="11"/>
      <c r="H190" s="12"/>
      <c r="I190" s="12"/>
      <c r="J190" s="6"/>
      <c r="K190" s="12"/>
      <c r="L190" s="25">
        <v>749.3</v>
      </c>
      <c r="M190" s="6">
        <f t="shared" si="3"/>
        <v>749.3</v>
      </c>
      <c r="N190" s="6"/>
      <c r="O190" s="6" t="s">
        <v>1450</v>
      </c>
      <c r="P190" s="15">
        <v>1.0935600000000001</v>
      </c>
      <c r="Q190" s="18"/>
    </row>
    <row r="191" spans="1:17" s="1" customFormat="1" ht="20.100000000000001" customHeight="1" x14ac:dyDescent="0.15">
      <c r="A191" s="10">
        <v>189</v>
      </c>
      <c r="B191" s="25" t="s">
        <v>1493</v>
      </c>
      <c r="C191" s="8" t="s">
        <v>1494</v>
      </c>
      <c r="D191" s="31" t="s">
        <v>1420</v>
      </c>
      <c r="E191" s="6" t="s">
        <v>198</v>
      </c>
      <c r="F191" s="25">
        <v>1</v>
      </c>
      <c r="G191" s="11"/>
      <c r="H191" s="12"/>
      <c r="I191" s="12"/>
      <c r="J191" s="6"/>
      <c r="K191" s="12"/>
      <c r="L191" s="25">
        <v>749.3</v>
      </c>
      <c r="M191" s="6">
        <f t="shared" si="3"/>
        <v>749.3</v>
      </c>
      <c r="N191" s="6"/>
      <c r="O191" s="6" t="s">
        <v>1450</v>
      </c>
      <c r="P191" s="15">
        <v>1.0935600000000001</v>
      </c>
      <c r="Q191" s="18"/>
    </row>
    <row r="192" spans="1:17" s="1" customFormat="1" ht="20.100000000000001" customHeight="1" x14ac:dyDescent="0.15">
      <c r="A192" s="10">
        <v>190</v>
      </c>
      <c r="B192" s="25" t="s">
        <v>1495</v>
      </c>
      <c r="C192" s="8" t="s">
        <v>1496</v>
      </c>
      <c r="D192" s="31" t="s">
        <v>1420</v>
      </c>
      <c r="E192" s="6" t="s">
        <v>198</v>
      </c>
      <c r="F192" s="25">
        <v>1</v>
      </c>
      <c r="G192" s="11"/>
      <c r="H192" s="12"/>
      <c r="I192" s="12"/>
      <c r="J192" s="6"/>
      <c r="K192" s="12"/>
      <c r="L192" s="25">
        <v>750.8</v>
      </c>
      <c r="M192" s="6">
        <f t="shared" si="3"/>
        <v>750.8</v>
      </c>
      <c r="N192" s="6"/>
      <c r="O192" s="6" t="s">
        <v>1450</v>
      </c>
      <c r="P192" s="15">
        <v>1.0935600000000001</v>
      </c>
      <c r="Q192" s="18"/>
    </row>
    <row r="193" spans="1:17" s="1" customFormat="1" ht="20.100000000000001" customHeight="1" x14ac:dyDescent="0.15">
      <c r="A193" s="10">
        <v>191</v>
      </c>
      <c r="B193" s="25" t="s">
        <v>1497</v>
      </c>
      <c r="C193" s="8" t="s">
        <v>1498</v>
      </c>
      <c r="D193" s="31" t="s">
        <v>1420</v>
      </c>
      <c r="E193" s="6" t="s">
        <v>198</v>
      </c>
      <c r="F193" s="25">
        <v>1</v>
      </c>
      <c r="G193" s="11"/>
      <c r="H193" s="12"/>
      <c r="I193" s="12"/>
      <c r="J193" s="6"/>
      <c r="K193" s="12"/>
      <c r="L193" s="25">
        <v>750.8</v>
      </c>
      <c r="M193" s="6">
        <f t="shared" si="3"/>
        <v>750.8</v>
      </c>
      <c r="N193" s="6"/>
      <c r="O193" s="6" t="s">
        <v>1450</v>
      </c>
      <c r="P193" s="15">
        <v>1.0935600000000001</v>
      </c>
      <c r="Q193" s="18"/>
    </row>
    <row r="194" spans="1:17" s="1" customFormat="1" ht="20.100000000000001" customHeight="1" x14ac:dyDescent="0.15">
      <c r="A194" s="10">
        <v>192</v>
      </c>
      <c r="B194" s="25" t="s">
        <v>1499</v>
      </c>
      <c r="C194" s="8" t="s">
        <v>1500</v>
      </c>
      <c r="D194" s="31" t="s">
        <v>1420</v>
      </c>
      <c r="E194" s="6" t="s">
        <v>198</v>
      </c>
      <c r="F194" s="25">
        <v>1</v>
      </c>
      <c r="G194" s="11"/>
      <c r="H194" s="12"/>
      <c r="I194" s="12"/>
      <c r="J194" s="6"/>
      <c r="K194" s="12"/>
      <c r="L194" s="25">
        <v>750.8</v>
      </c>
      <c r="M194" s="6">
        <f t="shared" si="3"/>
        <v>750.8</v>
      </c>
      <c r="N194" s="6"/>
      <c r="O194" s="6" t="s">
        <v>1450</v>
      </c>
      <c r="P194" s="15">
        <v>1.0935600000000001</v>
      </c>
      <c r="Q194" s="18"/>
    </row>
    <row r="195" spans="1:17" s="1" customFormat="1" ht="20.100000000000001" customHeight="1" x14ac:dyDescent="0.15">
      <c r="A195" s="10">
        <v>193</v>
      </c>
      <c r="B195" s="25" t="s">
        <v>1501</v>
      </c>
      <c r="C195" s="8" t="s">
        <v>1502</v>
      </c>
      <c r="D195" s="31" t="s">
        <v>1420</v>
      </c>
      <c r="E195" s="6" t="s">
        <v>198</v>
      </c>
      <c r="F195" s="25">
        <v>1</v>
      </c>
      <c r="G195" s="11"/>
      <c r="H195" s="12"/>
      <c r="I195" s="12"/>
      <c r="J195" s="6"/>
      <c r="K195" s="12"/>
      <c r="L195" s="25">
        <v>750.8</v>
      </c>
      <c r="M195" s="6">
        <f t="shared" si="3"/>
        <v>750.8</v>
      </c>
      <c r="N195" s="6"/>
      <c r="O195" s="6" t="s">
        <v>1450</v>
      </c>
      <c r="P195" s="15">
        <v>1.0935600000000001</v>
      </c>
      <c r="Q195" s="18"/>
    </row>
    <row r="196" spans="1:17" s="1" customFormat="1" ht="20.100000000000001" customHeight="1" x14ac:dyDescent="0.15">
      <c r="A196" s="10">
        <v>194</v>
      </c>
      <c r="B196" s="25" t="s">
        <v>1503</v>
      </c>
      <c r="C196" s="8" t="s">
        <v>1504</v>
      </c>
      <c r="D196" s="31" t="s">
        <v>1420</v>
      </c>
      <c r="E196" s="6" t="s">
        <v>198</v>
      </c>
      <c r="F196" s="25">
        <v>1</v>
      </c>
      <c r="G196" s="11"/>
      <c r="H196" s="12"/>
      <c r="I196" s="12"/>
      <c r="J196" s="6"/>
      <c r="K196" s="12"/>
      <c r="L196" s="25">
        <v>750.8</v>
      </c>
      <c r="M196" s="6">
        <f t="shared" si="3"/>
        <v>750.8</v>
      </c>
      <c r="N196" s="6"/>
      <c r="O196" s="6" t="s">
        <v>1450</v>
      </c>
      <c r="P196" s="15">
        <v>1.0935600000000001</v>
      </c>
      <c r="Q196" s="18"/>
    </row>
    <row r="197" spans="1:17" s="1" customFormat="1" ht="20.100000000000001" customHeight="1" x14ac:dyDescent="0.15">
      <c r="A197" s="10">
        <v>195</v>
      </c>
      <c r="B197" s="25" t="s">
        <v>1505</v>
      </c>
      <c r="C197" s="8" t="s">
        <v>1506</v>
      </c>
      <c r="D197" s="31" t="s">
        <v>1420</v>
      </c>
      <c r="E197" s="6" t="s">
        <v>198</v>
      </c>
      <c r="F197" s="25">
        <v>1</v>
      </c>
      <c r="G197" s="11"/>
      <c r="H197" s="12"/>
      <c r="I197" s="12"/>
      <c r="J197" s="6"/>
      <c r="K197" s="12"/>
      <c r="L197" s="25">
        <v>750.8</v>
      </c>
      <c r="M197" s="6">
        <f t="shared" si="3"/>
        <v>750.8</v>
      </c>
      <c r="N197" s="6"/>
      <c r="O197" s="6" t="s">
        <v>1450</v>
      </c>
      <c r="P197" s="15">
        <v>1.0935600000000001</v>
      </c>
      <c r="Q197" s="18"/>
    </row>
    <row r="198" spans="1:17" s="1" customFormat="1" ht="20.100000000000001" customHeight="1" x14ac:dyDescent="0.15">
      <c r="A198" s="10">
        <v>196</v>
      </c>
      <c r="B198" s="25" t="s">
        <v>1507</v>
      </c>
      <c r="C198" s="8" t="s">
        <v>1508</v>
      </c>
      <c r="D198" s="31" t="s">
        <v>1420</v>
      </c>
      <c r="E198" s="6" t="s">
        <v>198</v>
      </c>
      <c r="F198" s="25">
        <v>1</v>
      </c>
      <c r="G198" s="11"/>
      <c r="H198" s="12"/>
      <c r="I198" s="12"/>
      <c r="J198" s="6"/>
      <c r="K198" s="12"/>
      <c r="L198" s="25">
        <v>750.8</v>
      </c>
      <c r="M198" s="6">
        <f t="shared" si="3"/>
        <v>750.8</v>
      </c>
      <c r="N198" s="6"/>
      <c r="O198" s="6" t="s">
        <v>1450</v>
      </c>
      <c r="P198" s="15">
        <v>1.0935600000000001</v>
      </c>
      <c r="Q198" s="18"/>
    </row>
    <row r="199" spans="1:17" s="1" customFormat="1" ht="20.100000000000001" customHeight="1" x14ac:dyDescent="0.15">
      <c r="A199" s="10">
        <v>197</v>
      </c>
      <c r="B199" s="25" t="s">
        <v>1509</v>
      </c>
      <c r="C199" s="8" t="s">
        <v>1510</v>
      </c>
      <c r="D199" s="31" t="s">
        <v>1420</v>
      </c>
      <c r="E199" s="6" t="s">
        <v>198</v>
      </c>
      <c r="F199" s="25">
        <v>1</v>
      </c>
      <c r="G199" s="11"/>
      <c r="H199" s="12"/>
      <c r="I199" s="12"/>
      <c r="J199" s="6"/>
      <c r="K199" s="12"/>
      <c r="L199" s="25">
        <v>750.8</v>
      </c>
      <c r="M199" s="6">
        <f t="shared" si="3"/>
        <v>750.8</v>
      </c>
      <c r="N199" s="6"/>
      <c r="O199" s="6" t="s">
        <v>1450</v>
      </c>
      <c r="P199" s="15">
        <v>1.0935600000000001</v>
      </c>
      <c r="Q199" s="18"/>
    </row>
    <row r="200" spans="1:17" s="1" customFormat="1" ht="20.100000000000001" customHeight="1" x14ac:dyDescent="0.15">
      <c r="A200" s="10">
        <v>198</v>
      </c>
      <c r="B200" s="25" t="s">
        <v>1511</v>
      </c>
      <c r="C200" s="8" t="s">
        <v>1512</v>
      </c>
      <c r="D200" s="31" t="s">
        <v>1420</v>
      </c>
      <c r="E200" s="6" t="s">
        <v>198</v>
      </c>
      <c r="F200" s="25">
        <v>1</v>
      </c>
      <c r="G200" s="11"/>
      <c r="H200" s="12"/>
      <c r="I200" s="12"/>
      <c r="J200" s="6"/>
      <c r="K200" s="12"/>
      <c r="L200" s="25">
        <v>811.5</v>
      </c>
      <c r="M200" s="6">
        <f t="shared" si="3"/>
        <v>811.5</v>
      </c>
      <c r="N200" s="6"/>
      <c r="O200" s="6" t="s">
        <v>1450</v>
      </c>
      <c r="P200" s="15">
        <v>1.0935600000000001</v>
      </c>
      <c r="Q200" s="18"/>
    </row>
    <row r="201" spans="1:17" s="1" customFormat="1" ht="20.100000000000001" customHeight="1" x14ac:dyDescent="0.15">
      <c r="A201" s="10">
        <v>199</v>
      </c>
      <c r="B201" s="25" t="s">
        <v>1513</v>
      </c>
      <c r="C201" s="8" t="s">
        <v>1514</v>
      </c>
      <c r="D201" s="31" t="s">
        <v>1420</v>
      </c>
      <c r="E201" s="6" t="s">
        <v>198</v>
      </c>
      <c r="F201" s="25">
        <v>1</v>
      </c>
      <c r="G201" s="11"/>
      <c r="H201" s="12"/>
      <c r="I201" s="12"/>
      <c r="J201" s="6"/>
      <c r="K201" s="12"/>
      <c r="L201" s="25">
        <v>811.5</v>
      </c>
      <c r="M201" s="6">
        <f t="shared" si="3"/>
        <v>811.5</v>
      </c>
      <c r="N201" s="6"/>
      <c r="O201" s="6" t="s">
        <v>1450</v>
      </c>
      <c r="P201" s="15">
        <v>1.0935600000000001</v>
      </c>
      <c r="Q201" s="18"/>
    </row>
    <row r="202" spans="1:17" s="1" customFormat="1" ht="20.100000000000001" customHeight="1" x14ac:dyDescent="0.15">
      <c r="A202" s="10">
        <v>200</v>
      </c>
      <c r="B202" s="25" t="s">
        <v>1515</v>
      </c>
      <c r="C202" s="8" t="s">
        <v>1516</v>
      </c>
      <c r="D202" s="31" t="s">
        <v>1420</v>
      </c>
      <c r="E202" s="6" t="s">
        <v>198</v>
      </c>
      <c r="F202" s="25">
        <v>1</v>
      </c>
      <c r="G202" s="11"/>
      <c r="H202" s="12"/>
      <c r="I202" s="12"/>
      <c r="J202" s="6"/>
      <c r="K202" s="12"/>
      <c r="L202" s="25">
        <v>811.5</v>
      </c>
      <c r="M202" s="6">
        <f t="shared" si="3"/>
        <v>811.5</v>
      </c>
      <c r="N202" s="6"/>
      <c r="O202" s="6" t="s">
        <v>1450</v>
      </c>
      <c r="P202" s="15">
        <v>1.0935600000000001</v>
      </c>
      <c r="Q202" s="18"/>
    </row>
    <row r="203" spans="1:17" s="1" customFormat="1" ht="20.100000000000001" customHeight="1" x14ac:dyDescent="0.15">
      <c r="A203" s="10">
        <v>201</v>
      </c>
      <c r="B203" s="25" t="s">
        <v>1517</v>
      </c>
      <c r="C203" s="8" t="s">
        <v>1518</v>
      </c>
      <c r="D203" s="31" t="s">
        <v>1420</v>
      </c>
      <c r="E203" s="6" t="s">
        <v>198</v>
      </c>
      <c r="F203" s="25">
        <v>1</v>
      </c>
      <c r="G203" s="11"/>
      <c r="H203" s="12"/>
      <c r="I203" s="12"/>
      <c r="J203" s="6"/>
      <c r="K203" s="12"/>
      <c r="L203" s="25">
        <v>811.5</v>
      </c>
      <c r="M203" s="6">
        <f t="shared" si="3"/>
        <v>811.5</v>
      </c>
      <c r="N203" s="6"/>
      <c r="O203" s="6" t="s">
        <v>1450</v>
      </c>
      <c r="P203" s="15">
        <v>1.0935600000000001</v>
      </c>
      <c r="Q203" s="18"/>
    </row>
    <row r="204" spans="1:17" s="1" customFormat="1" ht="20.100000000000001" customHeight="1" x14ac:dyDescent="0.15">
      <c r="A204" s="10">
        <v>202</v>
      </c>
      <c r="B204" s="25" t="s">
        <v>1519</v>
      </c>
      <c r="C204" s="8" t="s">
        <v>1520</v>
      </c>
      <c r="D204" s="31" t="s">
        <v>1420</v>
      </c>
      <c r="E204" s="6" t="s">
        <v>198</v>
      </c>
      <c r="F204" s="25">
        <v>1</v>
      </c>
      <c r="G204" s="11"/>
      <c r="H204" s="12"/>
      <c r="I204" s="12"/>
      <c r="J204" s="6"/>
      <c r="K204" s="12"/>
      <c r="L204" s="25">
        <v>799.8</v>
      </c>
      <c r="M204" s="6">
        <f t="shared" si="3"/>
        <v>799.8</v>
      </c>
      <c r="N204" s="6"/>
      <c r="O204" s="6" t="s">
        <v>1450</v>
      </c>
      <c r="P204" s="15">
        <v>1.0935600000000001</v>
      </c>
      <c r="Q204" s="18"/>
    </row>
    <row r="205" spans="1:17" s="1" customFormat="1" ht="20.100000000000001" customHeight="1" x14ac:dyDescent="0.15">
      <c r="A205" s="10">
        <v>203</v>
      </c>
      <c r="B205" s="25" t="s">
        <v>1521</v>
      </c>
      <c r="C205" s="8" t="s">
        <v>1522</v>
      </c>
      <c r="D205" s="31" t="s">
        <v>1420</v>
      </c>
      <c r="E205" s="6" t="s">
        <v>198</v>
      </c>
      <c r="F205" s="25">
        <v>1</v>
      </c>
      <c r="G205" s="11"/>
      <c r="H205" s="12"/>
      <c r="I205" s="12"/>
      <c r="J205" s="6"/>
      <c r="K205" s="12"/>
      <c r="L205" s="25">
        <v>799.8</v>
      </c>
      <c r="M205" s="6">
        <f t="shared" si="3"/>
        <v>799.8</v>
      </c>
      <c r="N205" s="6"/>
      <c r="O205" s="6" t="s">
        <v>1450</v>
      </c>
      <c r="P205" s="15">
        <v>1.0935600000000001</v>
      </c>
      <c r="Q205" s="18"/>
    </row>
    <row r="206" spans="1:17" s="1" customFormat="1" ht="20.100000000000001" customHeight="1" x14ac:dyDescent="0.15">
      <c r="A206" s="10">
        <v>204</v>
      </c>
      <c r="B206" s="25" t="s">
        <v>1523</v>
      </c>
      <c r="C206" s="8" t="s">
        <v>1524</v>
      </c>
      <c r="D206" s="31" t="s">
        <v>1420</v>
      </c>
      <c r="E206" s="6" t="s">
        <v>198</v>
      </c>
      <c r="F206" s="25">
        <v>1</v>
      </c>
      <c r="G206" s="11"/>
      <c r="H206" s="12"/>
      <c r="I206" s="12"/>
      <c r="J206" s="6"/>
      <c r="K206" s="12"/>
      <c r="L206" s="25">
        <v>788.1</v>
      </c>
      <c r="M206" s="6">
        <f t="shared" si="3"/>
        <v>788.1</v>
      </c>
      <c r="N206" s="6"/>
      <c r="O206" s="6" t="s">
        <v>1450</v>
      </c>
      <c r="P206" s="15">
        <v>1.0935600000000001</v>
      </c>
      <c r="Q206" s="18"/>
    </row>
    <row r="207" spans="1:17" s="1" customFormat="1" ht="20.100000000000001" customHeight="1" x14ac:dyDescent="0.15">
      <c r="A207" s="10">
        <v>205</v>
      </c>
      <c r="B207" s="25" t="s">
        <v>1525</v>
      </c>
      <c r="C207" s="8" t="s">
        <v>1526</v>
      </c>
      <c r="D207" s="31" t="s">
        <v>1420</v>
      </c>
      <c r="E207" s="6" t="s">
        <v>198</v>
      </c>
      <c r="F207" s="25">
        <v>1</v>
      </c>
      <c r="G207" s="11"/>
      <c r="H207" s="12"/>
      <c r="I207" s="12"/>
      <c r="J207" s="6"/>
      <c r="K207" s="12"/>
      <c r="L207" s="25">
        <v>788.1</v>
      </c>
      <c r="M207" s="6">
        <f t="shared" si="3"/>
        <v>788.1</v>
      </c>
      <c r="N207" s="6"/>
      <c r="O207" s="6" t="s">
        <v>1450</v>
      </c>
      <c r="P207" s="15">
        <v>1.0935600000000001</v>
      </c>
      <c r="Q207" s="18"/>
    </row>
    <row r="208" spans="1:17" s="1" customFormat="1" ht="20.100000000000001" customHeight="1" x14ac:dyDescent="0.15">
      <c r="A208" s="10">
        <v>206</v>
      </c>
      <c r="B208" s="25" t="s">
        <v>1527</v>
      </c>
      <c r="C208" s="8" t="s">
        <v>1528</v>
      </c>
      <c r="D208" s="31" t="s">
        <v>1420</v>
      </c>
      <c r="E208" s="6" t="s">
        <v>198</v>
      </c>
      <c r="F208" s="25">
        <v>6</v>
      </c>
      <c r="G208" s="11"/>
      <c r="H208" s="12"/>
      <c r="I208" s="12"/>
      <c r="J208" s="6"/>
      <c r="K208" s="12"/>
      <c r="L208" s="25">
        <v>742.9</v>
      </c>
      <c r="M208" s="6">
        <f t="shared" si="3"/>
        <v>4457.3999999999996</v>
      </c>
      <c r="N208" s="6"/>
      <c r="O208" s="6" t="s">
        <v>1529</v>
      </c>
      <c r="P208" s="15">
        <v>5.0403599999999997</v>
      </c>
      <c r="Q208" s="18"/>
    </row>
    <row r="209" spans="1:17" s="1" customFormat="1" ht="20.100000000000001" customHeight="1" x14ac:dyDescent="0.15">
      <c r="A209" s="10">
        <v>207</v>
      </c>
      <c r="B209" s="25" t="s">
        <v>1530</v>
      </c>
      <c r="C209" s="8" t="s">
        <v>1531</v>
      </c>
      <c r="D209" s="31" t="s">
        <v>1420</v>
      </c>
      <c r="E209" s="6" t="s">
        <v>198</v>
      </c>
      <c r="F209" s="25">
        <v>4</v>
      </c>
      <c r="G209" s="11"/>
      <c r="H209" s="12"/>
      <c r="I209" s="12"/>
      <c r="J209" s="6"/>
      <c r="K209" s="12"/>
      <c r="L209" s="25">
        <v>629.1</v>
      </c>
      <c r="M209" s="6">
        <f t="shared" si="3"/>
        <v>2516.4</v>
      </c>
      <c r="N209" s="6"/>
      <c r="O209" s="6" t="s">
        <v>1532</v>
      </c>
      <c r="P209" s="15">
        <v>2.84544</v>
      </c>
      <c r="Q209" s="18"/>
    </row>
    <row r="210" spans="1:17" s="1" customFormat="1" ht="20.100000000000001" customHeight="1" x14ac:dyDescent="0.15">
      <c r="A210" s="10">
        <v>208</v>
      </c>
      <c r="B210" s="25" t="s">
        <v>1533</v>
      </c>
      <c r="C210" s="8" t="s">
        <v>1534</v>
      </c>
      <c r="D210" s="31" t="s">
        <v>1420</v>
      </c>
      <c r="E210" s="6" t="s">
        <v>198</v>
      </c>
      <c r="F210" s="25">
        <v>1</v>
      </c>
      <c r="G210" s="11"/>
      <c r="H210" s="12"/>
      <c r="I210" s="12"/>
      <c r="J210" s="6"/>
      <c r="K210" s="12"/>
      <c r="L210" s="25">
        <v>688.7</v>
      </c>
      <c r="M210" s="6">
        <f t="shared" si="3"/>
        <v>688.7</v>
      </c>
      <c r="N210" s="6"/>
      <c r="O210" s="6" t="s">
        <v>1535</v>
      </c>
      <c r="P210" s="15">
        <v>1.720032</v>
      </c>
      <c r="Q210" s="18"/>
    </row>
    <row r="211" spans="1:17" s="1" customFormat="1" ht="20.100000000000001" customHeight="1" x14ac:dyDescent="0.15">
      <c r="A211" s="10">
        <v>209</v>
      </c>
      <c r="B211" s="25" t="s">
        <v>1536</v>
      </c>
      <c r="C211" s="8" t="s">
        <v>1537</v>
      </c>
      <c r="D211" s="31" t="s">
        <v>1420</v>
      </c>
      <c r="E211" s="6" t="s">
        <v>198</v>
      </c>
      <c r="F211" s="25">
        <v>1</v>
      </c>
      <c r="G211" s="11"/>
      <c r="H211" s="12"/>
      <c r="I211" s="12"/>
      <c r="J211" s="6"/>
      <c r="K211" s="12"/>
      <c r="L211" s="25">
        <v>688.7</v>
      </c>
      <c r="M211" s="6">
        <f t="shared" si="3"/>
        <v>688.7</v>
      </c>
      <c r="N211" s="6"/>
      <c r="O211" s="6" t="s">
        <v>1535</v>
      </c>
      <c r="P211" s="15">
        <v>1.720032</v>
      </c>
      <c r="Q211" s="18"/>
    </row>
    <row r="212" spans="1:17" s="1" customFormat="1" ht="20.100000000000001" customHeight="1" x14ac:dyDescent="0.15">
      <c r="A212" s="10">
        <v>210</v>
      </c>
      <c r="B212" s="25" t="s">
        <v>1538</v>
      </c>
      <c r="C212" s="8" t="s">
        <v>1539</v>
      </c>
      <c r="D212" s="31" t="s">
        <v>1420</v>
      </c>
      <c r="E212" s="6" t="s">
        <v>198</v>
      </c>
      <c r="F212" s="25">
        <v>1</v>
      </c>
      <c r="G212" s="11"/>
      <c r="H212" s="12"/>
      <c r="I212" s="12"/>
      <c r="J212" s="6"/>
      <c r="K212" s="12"/>
      <c r="L212" s="25">
        <v>679.7</v>
      </c>
      <c r="M212" s="6">
        <f t="shared" si="3"/>
        <v>679.7</v>
      </c>
      <c r="N212" s="6"/>
      <c r="O212" s="6" t="s">
        <v>1540</v>
      </c>
      <c r="P212" s="15">
        <v>1.2330239999999999</v>
      </c>
      <c r="Q212" s="18"/>
    </row>
    <row r="213" spans="1:17" s="1" customFormat="1" ht="20.100000000000001" customHeight="1" x14ac:dyDescent="0.15">
      <c r="A213" s="10">
        <v>211</v>
      </c>
      <c r="B213" s="25" t="s">
        <v>1541</v>
      </c>
      <c r="C213" s="8" t="s">
        <v>1542</v>
      </c>
      <c r="D213" s="31" t="s">
        <v>1420</v>
      </c>
      <c r="E213" s="6" t="s">
        <v>198</v>
      </c>
      <c r="F213" s="25">
        <v>1</v>
      </c>
      <c r="G213" s="11"/>
      <c r="H213" s="12"/>
      <c r="I213" s="12"/>
      <c r="J213" s="6"/>
      <c r="K213" s="12"/>
      <c r="L213" s="25">
        <v>679.7</v>
      </c>
      <c r="M213" s="6">
        <f t="shared" si="3"/>
        <v>679.7</v>
      </c>
      <c r="N213" s="6"/>
      <c r="O213" s="6" t="s">
        <v>1540</v>
      </c>
      <c r="P213" s="15">
        <v>1.2330239999999999</v>
      </c>
      <c r="Q213" s="18"/>
    </row>
    <row r="214" spans="1:17" s="1" customFormat="1" ht="20.100000000000001" customHeight="1" x14ac:dyDescent="0.15">
      <c r="A214" s="10">
        <v>212</v>
      </c>
      <c r="B214" s="25" t="s">
        <v>1543</v>
      </c>
      <c r="C214" s="8" t="s">
        <v>1544</v>
      </c>
      <c r="D214" s="31" t="s">
        <v>1420</v>
      </c>
      <c r="E214" s="6" t="s">
        <v>198</v>
      </c>
      <c r="F214" s="25">
        <v>1</v>
      </c>
      <c r="G214" s="11"/>
      <c r="H214" s="12"/>
      <c r="I214" s="12"/>
      <c r="J214" s="6"/>
      <c r="K214" s="12"/>
      <c r="L214" s="25">
        <v>802.7</v>
      </c>
      <c r="M214" s="6">
        <f t="shared" si="3"/>
        <v>802.7</v>
      </c>
      <c r="N214" s="6"/>
      <c r="O214" s="6" t="s">
        <v>1545</v>
      </c>
      <c r="P214" s="15">
        <v>1.3962779999999999</v>
      </c>
      <c r="Q214" s="18"/>
    </row>
    <row r="215" spans="1:17" s="1" customFormat="1" ht="20.100000000000001" customHeight="1" x14ac:dyDescent="0.15">
      <c r="A215" s="10">
        <v>213</v>
      </c>
      <c r="B215" s="25" t="s">
        <v>1546</v>
      </c>
      <c r="C215" s="8" t="s">
        <v>1547</v>
      </c>
      <c r="D215" s="31" t="s">
        <v>1420</v>
      </c>
      <c r="E215" s="6" t="s">
        <v>198</v>
      </c>
      <c r="F215" s="25">
        <v>1</v>
      </c>
      <c r="G215" s="11"/>
      <c r="H215" s="12"/>
      <c r="I215" s="12"/>
      <c r="J215" s="6"/>
      <c r="K215" s="12"/>
      <c r="L215" s="25">
        <v>802.7</v>
      </c>
      <c r="M215" s="6">
        <f t="shared" si="3"/>
        <v>802.7</v>
      </c>
      <c r="N215" s="6"/>
      <c r="O215" s="6" t="s">
        <v>1545</v>
      </c>
      <c r="P215" s="15">
        <v>1.3962779999999999</v>
      </c>
      <c r="Q215" s="18"/>
    </row>
    <row r="216" spans="1:17" s="1" customFormat="1" ht="20.100000000000001" customHeight="1" x14ac:dyDescent="0.15">
      <c r="A216" s="10">
        <v>214</v>
      </c>
      <c r="B216" s="25" t="s">
        <v>1548</v>
      </c>
      <c r="C216" s="8" t="s">
        <v>1549</v>
      </c>
      <c r="D216" s="31" t="s">
        <v>1420</v>
      </c>
      <c r="E216" s="6" t="s">
        <v>198</v>
      </c>
      <c r="F216" s="25">
        <v>6</v>
      </c>
      <c r="G216" s="11"/>
      <c r="H216" s="12"/>
      <c r="I216" s="12"/>
      <c r="J216" s="6"/>
      <c r="K216" s="12"/>
      <c r="L216" s="25">
        <v>722.8</v>
      </c>
      <c r="M216" s="6">
        <f t="shared" si="3"/>
        <v>4336.7999999999993</v>
      </c>
      <c r="N216" s="6"/>
      <c r="O216" s="6" t="s">
        <v>1550</v>
      </c>
      <c r="P216" s="15">
        <v>4.9139999999999997</v>
      </c>
      <c r="Q216" s="18"/>
    </row>
    <row r="217" spans="1:17" s="1" customFormat="1" ht="20.100000000000001" customHeight="1" x14ac:dyDescent="0.15">
      <c r="A217" s="10">
        <v>215</v>
      </c>
      <c r="B217" s="25" t="s">
        <v>1551</v>
      </c>
      <c r="C217" s="8" t="s">
        <v>1552</v>
      </c>
      <c r="D217" s="31" t="s">
        <v>1420</v>
      </c>
      <c r="E217" s="6" t="s">
        <v>198</v>
      </c>
      <c r="F217" s="25">
        <v>1</v>
      </c>
      <c r="G217" s="11"/>
      <c r="H217" s="12"/>
      <c r="I217" s="12"/>
      <c r="J217" s="6"/>
      <c r="K217" s="12"/>
      <c r="L217" s="25">
        <v>753.4</v>
      </c>
      <c r="M217" s="6">
        <f t="shared" ref="M217:M280" si="4">L217*F217</f>
        <v>753.4</v>
      </c>
      <c r="N217" s="6"/>
      <c r="O217" s="6" t="s">
        <v>1553</v>
      </c>
      <c r="P217" s="15">
        <v>0.82133999999999996</v>
      </c>
      <c r="Q217" s="18"/>
    </row>
    <row r="218" spans="1:17" s="1" customFormat="1" ht="20.100000000000001" customHeight="1" x14ac:dyDescent="0.15">
      <c r="A218" s="10">
        <v>216</v>
      </c>
      <c r="B218" s="25" t="s">
        <v>1554</v>
      </c>
      <c r="C218" s="8" t="s">
        <v>1555</v>
      </c>
      <c r="D218" s="31" t="s">
        <v>1420</v>
      </c>
      <c r="E218" s="6" t="s">
        <v>198</v>
      </c>
      <c r="F218" s="25">
        <v>1</v>
      </c>
      <c r="G218" s="11"/>
      <c r="H218" s="12"/>
      <c r="I218" s="12"/>
      <c r="J218" s="6"/>
      <c r="K218" s="12"/>
      <c r="L218" s="25">
        <v>753.4</v>
      </c>
      <c r="M218" s="6">
        <f t="shared" si="4"/>
        <v>753.4</v>
      </c>
      <c r="N218" s="6"/>
      <c r="O218" s="6" t="s">
        <v>1553</v>
      </c>
      <c r="P218" s="15">
        <v>0.82133999999999996</v>
      </c>
      <c r="Q218" s="18"/>
    </row>
    <row r="219" spans="1:17" s="1" customFormat="1" ht="20.100000000000001" customHeight="1" x14ac:dyDescent="0.15">
      <c r="A219" s="10">
        <v>217</v>
      </c>
      <c r="B219" s="25" t="s">
        <v>1556</v>
      </c>
      <c r="C219" s="8" t="s">
        <v>1557</v>
      </c>
      <c r="D219" s="31" t="s">
        <v>1420</v>
      </c>
      <c r="E219" s="6" t="s">
        <v>198</v>
      </c>
      <c r="F219" s="25">
        <v>1</v>
      </c>
      <c r="G219" s="11"/>
      <c r="H219" s="12"/>
      <c r="I219" s="12"/>
      <c r="J219" s="6"/>
      <c r="K219" s="12"/>
      <c r="L219" s="25">
        <v>774.7</v>
      </c>
      <c r="M219" s="6">
        <f t="shared" si="4"/>
        <v>774.7</v>
      </c>
      <c r="N219" s="6"/>
      <c r="O219" s="6" t="s">
        <v>1545</v>
      </c>
      <c r="P219" s="15">
        <v>1.3962779999999999</v>
      </c>
      <c r="Q219" s="18"/>
    </row>
    <row r="220" spans="1:17" s="1" customFormat="1" ht="20.100000000000001" customHeight="1" x14ac:dyDescent="0.15">
      <c r="A220" s="10">
        <v>218</v>
      </c>
      <c r="B220" s="25" t="s">
        <v>1558</v>
      </c>
      <c r="C220" s="8" t="s">
        <v>1559</v>
      </c>
      <c r="D220" s="31" t="s">
        <v>1420</v>
      </c>
      <c r="E220" s="6" t="s">
        <v>198</v>
      </c>
      <c r="F220" s="25">
        <v>1</v>
      </c>
      <c r="G220" s="11"/>
      <c r="H220" s="12"/>
      <c r="I220" s="12"/>
      <c r="J220" s="6"/>
      <c r="K220" s="12"/>
      <c r="L220" s="25">
        <v>760.8</v>
      </c>
      <c r="M220" s="6">
        <f t="shared" si="4"/>
        <v>760.8</v>
      </c>
      <c r="N220" s="6"/>
      <c r="O220" s="6" t="s">
        <v>1545</v>
      </c>
      <c r="P220" s="15">
        <v>1.3962779999999999</v>
      </c>
      <c r="Q220" s="18"/>
    </row>
    <row r="221" spans="1:17" s="1" customFormat="1" ht="20.100000000000001" customHeight="1" x14ac:dyDescent="0.15">
      <c r="A221" s="10">
        <v>219</v>
      </c>
      <c r="B221" s="25" t="s">
        <v>1560</v>
      </c>
      <c r="C221" s="8" t="s">
        <v>1561</v>
      </c>
      <c r="D221" s="31" t="s">
        <v>1420</v>
      </c>
      <c r="E221" s="6" t="s">
        <v>198</v>
      </c>
      <c r="F221" s="25">
        <v>1</v>
      </c>
      <c r="G221" s="11"/>
      <c r="H221" s="12"/>
      <c r="I221" s="12"/>
      <c r="J221" s="6"/>
      <c r="K221" s="12"/>
      <c r="L221" s="25">
        <v>760.8</v>
      </c>
      <c r="M221" s="6">
        <f t="shared" si="4"/>
        <v>760.8</v>
      </c>
      <c r="N221" s="6"/>
      <c r="O221" s="6" t="s">
        <v>1545</v>
      </c>
      <c r="P221" s="15">
        <v>1.3962779999999999</v>
      </c>
      <c r="Q221" s="18"/>
    </row>
    <row r="222" spans="1:17" s="1" customFormat="1" ht="20.100000000000001" customHeight="1" x14ac:dyDescent="0.15">
      <c r="A222" s="10">
        <v>220</v>
      </c>
      <c r="B222" s="25" t="s">
        <v>1562</v>
      </c>
      <c r="C222" s="8" t="s">
        <v>1563</v>
      </c>
      <c r="D222" s="31" t="s">
        <v>1420</v>
      </c>
      <c r="E222" s="6" t="s">
        <v>198</v>
      </c>
      <c r="F222" s="25">
        <v>1</v>
      </c>
      <c r="G222" s="11"/>
      <c r="H222" s="12"/>
      <c r="I222" s="12"/>
      <c r="J222" s="6"/>
      <c r="K222" s="12"/>
      <c r="L222" s="25">
        <v>776.5</v>
      </c>
      <c r="M222" s="6">
        <f t="shared" si="4"/>
        <v>776.5</v>
      </c>
      <c r="N222" s="6"/>
      <c r="O222" s="6" t="s">
        <v>1545</v>
      </c>
      <c r="P222" s="15">
        <v>1.3962779999999999</v>
      </c>
      <c r="Q222" s="18"/>
    </row>
    <row r="223" spans="1:17" s="1" customFormat="1" ht="20.100000000000001" customHeight="1" x14ac:dyDescent="0.15">
      <c r="A223" s="10">
        <v>221</v>
      </c>
      <c r="B223" s="25" t="s">
        <v>1564</v>
      </c>
      <c r="C223" s="8" t="s">
        <v>1565</v>
      </c>
      <c r="D223" s="31" t="s">
        <v>1420</v>
      </c>
      <c r="E223" s="6" t="s">
        <v>198</v>
      </c>
      <c r="F223" s="25">
        <v>1</v>
      </c>
      <c r="G223" s="11"/>
      <c r="H223" s="12"/>
      <c r="I223" s="12"/>
      <c r="J223" s="6"/>
      <c r="K223" s="12"/>
      <c r="L223" s="25">
        <v>750.3</v>
      </c>
      <c r="M223" s="6">
        <f t="shared" si="4"/>
        <v>750.3</v>
      </c>
      <c r="N223" s="6"/>
      <c r="O223" s="6" t="s">
        <v>1545</v>
      </c>
      <c r="P223" s="15">
        <v>1.3962779999999999</v>
      </c>
      <c r="Q223" s="18"/>
    </row>
    <row r="224" spans="1:17" s="1" customFormat="1" ht="20.100000000000001" customHeight="1" x14ac:dyDescent="0.15">
      <c r="A224" s="10">
        <v>222</v>
      </c>
      <c r="B224" s="25" t="s">
        <v>1566</v>
      </c>
      <c r="C224" s="8" t="s">
        <v>1567</v>
      </c>
      <c r="D224" s="31" t="s">
        <v>1420</v>
      </c>
      <c r="E224" s="6" t="s">
        <v>198</v>
      </c>
      <c r="F224" s="25">
        <v>1</v>
      </c>
      <c r="G224" s="11"/>
      <c r="H224" s="12"/>
      <c r="I224" s="12"/>
      <c r="J224" s="6"/>
      <c r="K224" s="12"/>
      <c r="L224" s="25">
        <v>750.3</v>
      </c>
      <c r="M224" s="6">
        <f t="shared" si="4"/>
        <v>750.3</v>
      </c>
      <c r="N224" s="6"/>
      <c r="O224" s="6" t="s">
        <v>1545</v>
      </c>
      <c r="P224" s="15">
        <v>1.3962779999999999</v>
      </c>
      <c r="Q224" s="18"/>
    </row>
    <row r="225" spans="1:17" s="1" customFormat="1" ht="20.100000000000001" customHeight="1" x14ac:dyDescent="0.15">
      <c r="A225" s="10">
        <v>223</v>
      </c>
      <c r="B225" s="25" t="s">
        <v>1568</v>
      </c>
      <c r="C225" s="8" t="s">
        <v>1569</v>
      </c>
      <c r="D225" s="31" t="s">
        <v>1420</v>
      </c>
      <c r="E225" s="6" t="s">
        <v>198</v>
      </c>
      <c r="F225" s="25">
        <v>1</v>
      </c>
      <c r="G225" s="11"/>
      <c r="H225" s="12"/>
      <c r="I225" s="12"/>
      <c r="J225" s="6"/>
      <c r="K225" s="12"/>
      <c r="L225" s="25">
        <v>765.8</v>
      </c>
      <c r="M225" s="6">
        <f t="shared" si="4"/>
        <v>765.8</v>
      </c>
      <c r="N225" s="6"/>
      <c r="O225" s="6" t="s">
        <v>1570</v>
      </c>
      <c r="P225" s="15">
        <v>1.0951200000000001</v>
      </c>
      <c r="Q225" s="18"/>
    </row>
    <row r="226" spans="1:17" s="1" customFormat="1" ht="20.100000000000001" customHeight="1" x14ac:dyDescent="0.15">
      <c r="A226" s="10">
        <v>224</v>
      </c>
      <c r="B226" s="25" t="s">
        <v>1571</v>
      </c>
      <c r="C226" s="8" t="s">
        <v>1572</v>
      </c>
      <c r="D226" s="31" t="s">
        <v>1420</v>
      </c>
      <c r="E226" s="6" t="s">
        <v>198</v>
      </c>
      <c r="F226" s="25">
        <v>1</v>
      </c>
      <c r="G226" s="11"/>
      <c r="H226" s="12"/>
      <c r="I226" s="12"/>
      <c r="J226" s="6"/>
      <c r="K226" s="12"/>
      <c r="L226" s="25">
        <v>765.8</v>
      </c>
      <c r="M226" s="6">
        <f t="shared" si="4"/>
        <v>765.8</v>
      </c>
      <c r="N226" s="6"/>
      <c r="O226" s="6" t="s">
        <v>1570</v>
      </c>
      <c r="P226" s="15">
        <v>1.0951200000000001</v>
      </c>
      <c r="Q226" s="18"/>
    </row>
    <row r="227" spans="1:17" s="1" customFormat="1" ht="20.100000000000001" customHeight="1" x14ac:dyDescent="0.15">
      <c r="A227" s="10">
        <v>225</v>
      </c>
      <c r="B227" s="25" t="s">
        <v>1573</v>
      </c>
      <c r="C227" s="8" t="s">
        <v>1574</v>
      </c>
      <c r="D227" s="31" t="s">
        <v>1420</v>
      </c>
      <c r="E227" s="6" t="s">
        <v>198</v>
      </c>
      <c r="F227" s="25">
        <v>1</v>
      </c>
      <c r="G227" s="11"/>
      <c r="H227" s="12"/>
      <c r="I227" s="12"/>
      <c r="J227" s="6"/>
      <c r="K227" s="12"/>
      <c r="L227" s="25">
        <v>811.4</v>
      </c>
      <c r="M227" s="6">
        <f t="shared" si="4"/>
        <v>811.4</v>
      </c>
      <c r="N227" s="6"/>
      <c r="O227" s="6" t="s">
        <v>1575</v>
      </c>
      <c r="P227" s="15">
        <v>1.2074400000000001</v>
      </c>
      <c r="Q227" s="18"/>
    </row>
    <row r="228" spans="1:17" s="1" customFormat="1" ht="20.100000000000001" customHeight="1" x14ac:dyDescent="0.15">
      <c r="A228" s="10">
        <v>226</v>
      </c>
      <c r="B228" s="25" t="s">
        <v>1576</v>
      </c>
      <c r="C228" s="8" t="s">
        <v>1577</v>
      </c>
      <c r="D228" s="31" t="s">
        <v>1420</v>
      </c>
      <c r="E228" s="6" t="s">
        <v>198</v>
      </c>
      <c r="F228" s="25">
        <v>1</v>
      </c>
      <c r="G228" s="11"/>
      <c r="H228" s="12"/>
      <c r="I228" s="12"/>
      <c r="J228" s="6"/>
      <c r="K228" s="12"/>
      <c r="L228" s="25">
        <v>811.4</v>
      </c>
      <c r="M228" s="6">
        <f t="shared" si="4"/>
        <v>811.4</v>
      </c>
      <c r="N228" s="6"/>
      <c r="O228" s="6" t="s">
        <v>1575</v>
      </c>
      <c r="P228" s="15">
        <v>1.2074400000000001</v>
      </c>
      <c r="Q228" s="18"/>
    </row>
    <row r="229" spans="1:17" s="1" customFormat="1" ht="20.100000000000001" customHeight="1" x14ac:dyDescent="0.15">
      <c r="A229" s="10">
        <v>227</v>
      </c>
      <c r="B229" s="25" t="s">
        <v>1578</v>
      </c>
      <c r="C229" s="8" t="s">
        <v>1579</v>
      </c>
      <c r="D229" s="31" t="s">
        <v>1420</v>
      </c>
      <c r="E229" s="6" t="s">
        <v>198</v>
      </c>
      <c r="F229" s="25">
        <v>2</v>
      </c>
      <c r="G229" s="11"/>
      <c r="H229" s="12"/>
      <c r="I229" s="12"/>
      <c r="J229" s="6"/>
      <c r="K229" s="12"/>
      <c r="L229" s="25">
        <v>741.5</v>
      </c>
      <c r="M229" s="6">
        <f t="shared" si="4"/>
        <v>1483</v>
      </c>
      <c r="N229" s="6"/>
      <c r="O229" s="6" t="s">
        <v>1570</v>
      </c>
      <c r="P229" s="15">
        <v>2.1902400000000002</v>
      </c>
      <c r="Q229" s="18"/>
    </row>
    <row r="230" spans="1:17" s="1" customFormat="1" ht="20.100000000000001" customHeight="1" x14ac:dyDescent="0.15">
      <c r="A230" s="10">
        <v>228</v>
      </c>
      <c r="B230" s="25" t="s">
        <v>1580</v>
      </c>
      <c r="C230" s="8" t="s">
        <v>1581</v>
      </c>
      <c r="D230" s="31" t="s">
        <v>1420</v>
      </c>
      <c r="E230" s="6" t="s">
        <v>198</v>
      </c>
      <c r="F230" s="25">
        <v>2</v>
      </c>
      <c r="G230" s="11"/>
      <c r="H230" s="12"/>
      <c r="I230" s="12"/>
      <c r="J230" s="6"/>
      <c r="K230" s="12"/>
      <c r="L230" s="25">
        <v>741.5</v>
      </c>
      <c r="M230" s="6">
        <f t="shared" si="4"/>
        <v>1483</v>
      </c>
      <c r="N230" s="6"/>
      <c r="O230" s="6" t="s">
        <v>1570</v>
      </c>
      <c r="P230" s="15">
        <v>2.1902400000000002</v>
      </c>
      <c r="Q230" s="18"/>
    </row>
    <row r="231" spans="1:17" s="1" customFormat="1" ht="20.100000000000001" customHeight="1" x14ac:dyDescent="0.15">
      <c r="A231" s="10">
        <v>229</v>
      </c>
      <c r="B231" s="25" t="s">
        <v>1582</v>
      </c>
      <c r="C231" s="8" t="s">
        <v>1583</v>
      </c>
      <c r="D231" s="31" t="s">
        <v>1420</v>
      </c>
      <c r="E231" s="6" t="s">
        <v>198</v>
      </c>
      <c r="F231" s="25">
        <v>1</v>
      </c>
      <c r="G231" s="11"/>
      <c r="H231" s="12"/>
      <c r="I231" s="12"/>
      <c r="J231" s="6"/>
      <c r="K231" s="12"/>
      <c r="L231" s="25">
        <v>732.1</v>
      </c>
      <c r="M231" s="6">
        <f t="shared" si="4"/>
        <v>732.1</v>
      </c>
      <c r="N231" s="6"/>
      <c r="O231" s="6" t="s">
        <v>1570</v>
      </c>
      <c r="P231" s="15">
        <v>1.0951200000000001</v>
      </c>
      <c r="Q231" s="18"/>
    </row>
    <row r="232" spans="1:17" s="1" customFormat="1" ht="20.100000000000001" customHeight="1" x14ac:dyDescent="0.15">
      <c r="A232" s="10">
        <v>230</v>
      </c>
      <c r="B232" s="25" t="s">
        <v>1584</v>
      </c>
      <c r="C232" s="8" t="s">
        <v>1585</v>
      </c>
      <c r="D232" s="31" t="s">
        <v>1420</v>
      </c>
      <c r="E232" s="6" t="s">
        <v>198</v>
      </c>
      <c r="F232" s="25">
        <v>1</v>
      </c>
      <c r="G232" s="11"/>
      <c r="H232" s="12"/>
      <c r="I232" s="12"/>
      <c r="J232" s="6"/>
      <c r="K232" s="12"/>
      <c r="L232" s="25">
        <v>732.1</v>
      </c>
      <c r="M232" s="6">
        <f t="shared" si="4"/>
        <v>732.1</v>
      </c>
      <c r="N232" s="6"/>
      <c r="O232" s="6" t="s">
        <v>1570</v>
      </c>
      <c r="P232" s="15">
        <v>1.0951200000000001</v>
      </c>
      <c r="Q232" s="18"/>
    </row>
    <row r="233" spans="1:17" s="1" customFormat="1" ht="20.100000000000001" customHeight="1" x14ac:dyDescent="0.15">
      <c r="A233" s="10">
        <v>231</v>
      </c>
      <c r="B233" s="25" t="s">
        <v>1586</v>
      </c>
      <c r="C233" s="8" t="s">
        <v>1587</v>
      </c>
      <c r="D233" s="31" t="s">
        <v>1420</v>
      </c>
      <c r="E233" s="6" t="s">
        <v>198</v>
      </c>
      <c r="F233" s="25">
        <v>1</v>
      </c>
      <c r="G233" s="11"/>
      <c r="H233" s="12"/>
      <c r="I233" s="12"/>
      <c r="J233" s="6"/>
      <c r="K233" s="12"/>
      <c r="L233" s="25">
        <v>732.1</v>
      </c>
      <c r="M233" s="6">
        <f t="shared" si="4"/>
        <v>732.1</v>
      </c>
      <c r="N233" s="6"/>
      <c r="O233" s="6" t="s">
        <v>1570</v>
      </c>
      <c r="P233" s="15">
        <v>1.0951200000000001</v>
      </c>
      <c r="Q233" s="18"/>
    </row>
    <row r="234" spans="1:17" s="1" customFormat="1" ht="20.100000000000001" customHeight="1" x14ac:dyDescent="0.15">
      <c r="A234" s="10">
        <v>232</v>
      </c>
      <c r="B234" s="25" t="s">
        <v>1588</v>
      </c>
      <c r="C234" s="8" t="s">
        <v>1589</v>
      </c>
      <c r="D234" s="31" t="s">
        <v>1420</v>
      </c>
      <c r="E234" s="6" t="s">
        <v>198</v>
      </c>
      <c r="F234" s="25">
        <v>1</v>
      </c>
      <c r="G234" s="11"/>
      <c r="H234" s="12"/>
      <c r="I234" s="12"/>
      <c r="J234" s="6"/>
      <c r="K234" s="12"/>
      <c r="L234" s="25">
        <v>732.1</v>
      </c>
      <c r="M234" s="6">
        <f t="shared" si="4"/>
        <v>732.1</v>
      </c>
      <c r="N234" s="6"/>
      <c r="O234" s="6" t="s">
        <v>1570</v>
      </c>
      <c r="P234" s="15">
        <v>1.0951200000000001</v>
      </c>
      <c r="Q234" s="18"/>
    </row>
    <row r="235" spans="1:17" s="1" customFormat="1" ht="20.100000000000001" customHeight="1" x14ac:dyDescent="0.15">
      <c r="A235" s="10">
        <v>233</v>
      </c>
      <c r="B235" s="25" t="s">
        <v>1590</v>
      </c>
      <c r="C235" s="8" t="s">
        <v>1591</v>
      </c>
      <c r="D235" s="31" t="s">
        <v>1420</v>
      </c>
      <c r="E235" s="6" t="s">
        <v>198</v>
      </c>
      <c r="F235" s="25">
        <v>1</v>
      </c>
      <c r="G235" s="11"/>
      <c r="H235" s="12"/>
      <c r="I235" s="12"/>
      <c r="J235" s="6"/>
      <c r="K235" s="12"/>
      <c r="L235" s="25">
        <v>1043.9000000000001</v>
      </c>
      <c r="M235" s="6">
        <f t="shared" si="4"/>
        <v>1043.9000000000001</v>
      </c>
      <c r="N235" s="6"/>
      <c r="O235" s="6" t="s">
        <v>1592</v>
      </c>
      <c r="P235" s="15">
        <v>1.9154070000000001</v>
      </c>
      <c r="Q235" s="18"/>
    </row>
    <row r="236" spans="1:17" s="1" customFormat="1" ht="20.100000000000001" customHeight="1" x14ac:dyDescent="0.15">
      <c r="A236" s="10">
        <v>234</v>
      </c>
      <c r="B236" s="25" t="s">
        <v>1593</v>
      </c>
      <c r="C236" s="8" t="s">
        <v>1594</v>
      </c>
      <c r="D236" s="31" t="s">
        <v>1420</v>
      </c>
      <c r="E236" s="6" t="s">
        <v>198</v>
      </c>
      <c r="F236" s="25">
        <v>1</v>
      </c>
      <c r="G236" s="11"/>
      <c r="H236" s="12"/>
      <c r="I236" s="12"/>
      <c r="J236" s="6"/>
      <c r="K236" s="12"/>
      <c r="L236" s="25">
        <v>1043.9000000000001</v>
      </c>
      <c r="M236" s="6">
        <f t="shared" si="4"/>
        <v>1043.9000000000001</v>
      </c>
      <c r="N236" s="6"/>
      <c r="O236" s="6" t="s">
        <v>1592</v>
      </c>
      <c r="P236" s="15">
        <v>1.9154070000000001</v>
      </c>
      <c r="Q236" s="18"/>
    </row>
    <row r="237" spans="1:17" s="1" customFormat="1" ht="20.100000000000001" customHeight="1" x14ac:dyDescent="0.15">
      <c r="A237" s="10">
        <v>235</v>
      </c>
      <c r="B237" s="25" t="s">
        <v>1595</v>
      </c>
      <c r="C237" s="8" t="s">
        <v>1596</v>
      </c>
      <c r="D237" s="31" t="s">
        <v>1420</v>
      </c>
      <c r="E237" s="6" t="s">
        <v>198</v>
      </c>
      <c r="F237" s="25">
        <v>1</v>
      </c>
      <c r="G237" s="11"/>
      <c r="H237" s="12"/>
      <c r="I237" s="12"/>
      <c r="J237" s="6"/>
      <c r="K237" s="12"/>
      <c r="L237" s="25">
        <v>1040.7</v>
      </c>
      <c r="M237" s="6">
        <f t="shared" si="4"/>
        <v>1040.7</v>
      </c>
      <c r="N237" s="6"/>
      <c r="O237" s="6" t="s">
        <v>1597</v>
      </c>
      <c r="P237" s="15">
        <v>1.5022800000000001</v>
      </c>
      <c r="Q237" s="18"/>
    </row>
    <row r="238" spans="1:17" s="1" customFormat="1" ht="20.100000000000001" customHeight="1" x14ac:dyDescent="0.15">
      <c r="A238" s="10">
        <v>236</v>
      </c>
      <c r="B238" s="25" t="s">
        <v>1598</v>
      </c>
      <c r="C238" s="8" t="s">
        <v>1599</v>
      </c>
      <c r="D238" s="31" t="s">
        <v>1420</v>
      </c>
      <c r="E238" s="6" t="s">
        <v>198</v>
      </c>
      <c r="F238" s="25">
        <v>1</v>
      </c>
      <c r="G238" s="11"/>
      <c r="H238" s="12"/>
      <c r="I238" s="12"/>
      <c r="J238" s="6"/>
      <c r="K238" s="12"/>
      <c r="L238" s="25">
        <v>1040.7</v>
      </c>
      <c r="M238" s="6">
        <f t="shared" si="4"/>
        <v>1040.7</v>
      </c>
      <c r="N238" s="6"/>
      <c r="O238" s="6" t="s">
        <v>1597</v>
      </c>
      <c r="P238" s="15">
        <v>1.5022800000000001</v>
      </c>
      <c r="Q238" s="18"/>
    </row>
    <row r="239" spans="1:17" s="1" customFormat="1" ht="20.100000000000001" customHeight="1" x14ac:dyDescent="0.15">
      <c r="A239" s="10">
        <v>237</v>
      </c>
      <c r="B239" s="25" t="s">
        <v>1600</v>
      </c>
      <c r="C239" s="8" t="s">
        <v>1601</v>
      </c>
      <c r="D239" s="31" t="s">
        <v>1420</v>
      </c>
      <c r="E239" s="6" t="s">
        <v>198</v>
      </c>
      <c r="F239" s="25">
        <v>1</v>
      </c>
      <c r="G239" s="11"/>
      <c r="H239" s="12"/>
      <c r="I239" s="12"/>
      <c r="J239" s="6"/>
      <c r="K239" s="12"/>
      <c r="L239" s="25">
        <v>1024.5</v>
      </c>
      <c r="M239" s="6">
        <f t="shared" si="4"/>
        <v>1024.5</v>
      </c>
      <c r="N239" s="6"/>
      <c r="O239" s="6" t="s">
        <v>1597</v>
      </c>
      <c r="P239" s="15">
        <v>1.5022800000000001</v>
      </c>
      <c r="Q239" s="18"/>
    </row>
    <row r="240" spans="1:17" s="1" customFormat="1" ht="20.100000000000001" customHeight="1" x14ac:dyDescent="0.15">
      <c r="A240" s="10">
        <v>238</v>
      </c>
      <c r="B240" s="25" t="s">
        <v>1602</v>
      </c>
      <c r="C240" s="8" t="s">
        <v>1603</v>
      </c>
      <c r="D240" s="31" t="s">
        <v>1047</v>
      </c>
      <c r="E240" s="6" t="s">
        <v>198</v>
      </c>
      <c r="F240" s="25">
        <v>2</v>
      </c>
      <c r="G240" s="11"/>
      <c r="H240" s="12"/>
      <c r="I240" s="12"/>
      <c r="J240" s="6"/>
      <c r="K240" s="12"/>
      <c r="L240" s="25">
        <v>176.9</v>
      </c>
      <c r="M240" s="6">
        <f t="shared" si="4"/>
        <v>353.8</v>
      </c>
      <c r="N240" s="6"/>
      <c r="O240" s="6" t="s">
        <v>1604</v>
      </c>
      <c r="P240" s="15">
        <v>0.88536000000000004</v>
      </c>
      <c r="Q240" s="18"/>
    </row>
    <row r="241" spans="1:17" s="1" customFormat="1" ht="20.100000000000001" customHeight="1" x14ac:dyDescent="0.15">
      <c r="A241" s="10">
        <v>239</v>
      </c>
      <c r="B241" s="25" t="s">
        <v>1605</v>
      </c>
      <c r="C241" s="8" t="s">
        <v>1606</v>
      </c>
      <c r="D241" s="31" t="s">
        <v>1047</v>
      </c>
      <c r="E241" s="6" t="s">
        <v>198</v>
      </c>
      <c r="F241" s="25">
        <v>1</v>
      </c>
      <c r="G241" s="11"/>
      <c r="H241" s="12"/>
      <c r="I241" s="12"/>
      <c r="J241" s="6"/>
      <c r="K241" s="12"/>
      <c r="L241" s="25">
        <v>160.1</v>
      </c>
      <c r="M241" s="6">
        <f t="shared" si="4"/>
        <v>160.1</v>
      </c>
      <c r="N241" s="6"/>
      <c r="O241" s="6" t="s">
        <v>1607</v>
      </c>
      <c r="P241" s="15">
        <v>0.29511999999999999</v>
      </c>
      <c r="Q241" s="18"/>
    </row>
    <row r="242" spans="1:17" s="1" customFormat="1" ht="20.100000000000001" customHeight="1" x14ac:dyDescent="0.15">
      <c r="A242" s="10">
        <v>240</v>
      </c>
      <c r="B242" s="25" t="s">
        <v>1608</v>
      </c>
      <c r="C242" s="8" t="s">
        <v>1609</v>
      </c>
      <c r="D242" s="31" t="s">
        <v>1047</v>
      </c>
      <c r="E242" s="6" t="s">
        <v>198</v>
      </c>
      <c r="F242" s="25">
        <v>1</v>
      </c>
      <c r="G242" s="11"/>
      <c r="H242" s="12"/>
      <c r="I242" s="12"/>
      <c r="J242" s="6"/>
      <c r="K242" s="12"/>
      <c r="L242" s="25">
        <v>160.1</v>
      </c>
      <c r="M242" s="6">
        <f t="shared" si="4"/>
        <v>160.1</v>
      </c>
      <c r="N242" s="6"/>
      <c r="O242" s="6" t="s">
        <v>1607</v>
      </c>
      <c r="P242" s="15">
        <v>0.29511999999999999</v>
      </c>
      <c r="Q242" s="18"/>
    </row>
    <row r="243" spans="1:17" s="1" customFormat="1" ht="20.100000000000001" customHeight="1" x14ac:dyDescent="0.15">
      <c r="A243" s="10">
        <v>241</v>
      </c>
      <c r="B243" s="25" t="s">
        <v>1610</v>
      </c>
      <c r="C243" s="8" t="s">
        <v>1611</v>
      </c>
      <c r="D243" s="31" t="s">
        <v>1344</v>
      </c>
      <c r="E243" s="6" t="s">
        <v>198</v>
      </c>
      <c r="F243" s="25">
        <v>2</v>
      </c>
      <c r="G243" s="11"/>
      <c r="H243" s="12"/>
      <c r="I243" s="12"/>
      <c r="J243" s="6"/>
      <c r="K243" s="12"/>
      <c r="L243" s="25">
        <v>319.39999999999998</v>
      </c>
      <c r="M243" s="6">
        <f t="shared" si="4"/>
        <v>638.79999999999995</v>
      </c>
      <c r="N243" s="6"/>
      <c r="O243" s="6" t="s">
        <v>1612</v>
      </c>
      <c r="P243" s="15">
        <v>1.00305</v>
      </c>
      <c r="Q243" s="18"/>
    </row>
    <row r="244" spans="1:17" s="1" customFormat="1" ht="20.100000000000001" customHeight="1" x14ac:dyDescent="0.15">
      <c r="A244" s="10">
        <v>242</v>
      </c>
      <c r="B244" s="25" t="s">
        <v>1613</v>
      </c>
      <c r="C244" s="8" t="s">
        <v>1614</v>
      </c>
      <c r="D244" s="31" t="s">
        <v>1420</v>
      </c>
      <c r="E244" s="6" t="s">
        <v>198</v>
      </c>
      <c r="F244" s="25">
        <v>1</v>
      </c>
      <c r="G244" s="11"/>
      <c r="H244" s="12"/>
      <c r="I244" s="12"/>
      <c r="J244" s="6"/>
      <c r="K244" s="12"/>
      <c r="L244" s="25">
        <v>1024.5</v>
      </c>
      <c r="M244" s="6">
        <f t="shared" si="4"/>
        <v>1024.5</v>
      </c>
      <c r="N244" s="6"/>
      <c r="O244" s="6" t="s">
        <v>1597</v>
      </c>
      <c r="P244" s="15">
        <v>1.5022800000000001</v>
      </c>
      <c r="Q244" s="18"/>
    </row>
    <row r="245" spans="1:17" s="1" customFormat="1" ht="20.100000000000001" customHeight="1" x14ac:dyDescent="0.15">
      <c r="A245" s="10">
        <v>243</v>
      </c>
      <c r="B245" s="25" t="s">
        <v>1615</v>
      </c>
      <c r="C245" s="8" t="s">
        <v>1616</v>
      </c>
      <c r="D245" s="31" t="s">
        <v>1420</v>
      </c>
      <c r="E245" s="6" t="s">
        <v>198</v>
      </c>
      <c r="F245" s="25">
        <v>2</v>
      </c>
      <c r="G245" s="11"/>
      <c r="H245" s="12"/>
      <c r="I245" s="12"/>
      <c r="J245" s="6"/>
      <c r="K245" s="12"/>
      <c r="L245" s="25">
        <v>1024.5</v>
      </c>
      <c r="M245" s="6">
        <f t="shared" si="4"/>
        <v>2049</v>
      </c>
      <c r="N245" s="6"/>
      <c r="O245" s="6" t="s">
        <v>1597</v>
      </c>
      <c r="P245" s="15">
        <v>3.0045600000000001</v>
      </c>
      <c r="Q245" s="18"/>
    </row>
    <row r="246" spans="1:17" s="1" customFormat="1" ht="20.100000000000001" customHeight="1" x14ac:dyDescent="0.15">
      <c r="A246" s="10">
        <v>244</v>
      </c>
      <c r="B246" s="25" t="s">
        <v>1617</v>
      </c>
      <c r="C246" s="8" t="s">
        <v>1618</v>
      </c>
      <c r="D246" s="31" t="s">
        <v>1420</v>
      </c>
      <c r="E246" s="6" t="s">
        <v>198</v>
      </c>
      <c r="F246" s="25">
        <v>2</v>
      </c>
      <c r="G246" s="11"/>
      <c r="H246" s="12"/>
      <c r="I246" s="12"/>
      <c r="J246" s="6"/>
      <c r="K246" s="12"/>
      <c r="L246" s="25">
        <v>1024.5</v>
      </c>
      <c r="M246" s="6">
        <f t="shared" si="4"/>
        <v>2049</v>
      </c>
      <c r="N246" s="6"/>
      <c r="O246" s="6" t="s">
        <v>1597</v>
      </c>
      <c r="P246" s="15">
        <v>3.0045600000000001</v>
      </c>
      <c r="Q246" s="18"/>
    </row>
    <row r="247" spans="1:17" s="1" customFormat="1" ht="20.100000000000001" customHeight="1" x14ac:dyDescent="0.15">
      <c r="A247" s="10">
        <v>245</v>
      </c>
      <c r="B247" s="25" t="s">
        <v>1619</v>
      </c>
      <c r="C247" s="8" t="s">
        <v>1620</v>
      </c>
      <c r="D247" s="31" t="s">
        <v>1420</v>
      </c>
      <c r="E247" s="6" t="s">
        <v>198</v>
      </c>
      <c r="F247" s="25">
        <v>1</v>
      </c>
      <c r="G247" s="11"/>
      <c r="H247" s="12"/>
      <c r="I247" s="12"/>
      <c r="J247" s="6"/>
      <c r="K247" s="12"/>
      <c r="L247" s="25">
        <v>1024.5</v>
      </c>
      <c r="M247" s="6">
        <f t="shared" si="4"/>
        <v>1024.5</v>
      </c>
      <c r="N247" s="6"/>
      <c r="O247" s="6" t="s">
        <v>1597</v>
      </c>
      <c r="P247" s="15">
        <v>1.5022800000000001</v>
      </c>
      <c r="Q247" s="18"/>
    </row>
    <row r="248" spans="1:17" s="1" customFormat="1" ht="20.100000000000001" customHeight="1" x14ac:dyDescent="0.15">
      <c r="A248" s="10">
        <v>246</v>
      </c>
      <c r="B248" s="25" t="s">
        <v>1621</v>
      </c>
      <c r="C248" s="8" t="s">
        <v>1622</v>
      </c>
      <c r="D248" s="31" t="s">
        <v>1420</v>
      </c>
      <c r="E248" s="6" t="s">
        <v>198</v>
      </c>
      <c r="F248" s="25">
        <v>1</v>
      </c>
      <c r="G248" s="11"/>
      <c r="H248" s="12"/>
      <c r="I248" s="12"/>
      <c r="J248" s="6"/>
      <c r="K248" s="12"/>
      <c r="L248" s="25">
        <v>1024.5</v>
      </c>
      <c r="M248" s="6">
        <f t="shared" si="4"/>
        <v>1024.5</v>
      </c>
      <c r="N248" s="6"/>
      <c r="O248" s="6" t="s">
        <v>1597</v>
      </c>
      <c r="P248" s="15">
        <v>1.5022800000000001</v>
      </c>
      <c r="Q248" s="18"/>
    </row>
    <row r="249" spans="1:17" s="1" customFormat="1" ht="20.100000000000001" customHeight="1" x14ac:dyDescent="0.15">
      <c r="A249" s="10">
        <v>247</v>
      </c>
      <c r="B249" s="25" t="s">
        <v>1623</v>
      </c>
      <c r="C249" s="8" t="s">
        <v>1624</v>
      </c>
      <c r="D249" s="31" t="s">
        <v>1625</v>
      </c>
      <c r="E249" s="6" t="s">
        <v>198</v>
      </c>
      <c r="F249" s="25">
        <v>2</v>
      </c>
      <c r="G249" s="11"/>
      <c r="H249" s="12"/>
      <c r="I249" s="12"/>
      <c r="J249" s="6"/>
      <c r="K249" s="12"/>
      <c r="L249" s="25">
        <v>1067.8</v>
      </c>
      <c r="M249" s="6">
        <f t="shared" si="4"/>
        <v>2135.6</v>
      </c>
      <c r="N249" s="6"/>
      <c r="O249" s="6" t="s">
        <v>1626</v>
      </c>
      <c r="P249" s="15">
        <v>3.3601920000000001</v>
      </c>
      <c r="Q249" s="18"/>
    </row>
    <row r="250" spans="1:17" s="1" customFormat="1" ht="20.100000000000001" customHeight="1" x14ac:dyDescent="0.15">
      <c r="A250" s="10">
        <v>248</v>
      </c>
      <c r="B250" s="25" t="s">
        <v>1627</v>
      </c>
      <c r="C250" s="8" t="s">
        <v>1628</v>
      </c>
      <c r="D250" s="31" t="s">
        <v>1625</v>
      </c>
      <c r="E250" s="6" t="s">
        <v>198</v>
      </c>
      <c r="F250" s="25">
        <v>2</v>
      </c>
      <c r="G250" s="11"/>
      <c r="H250" s="12"/>
      <c r="I250" s="12"/>
      <c r="J250" s="6"/>
      <c r="K250" s="12"/>
      <c r="L250" s="25">
        <v>1067.8</v>
      </c>
      <c r="M250" s="6">
        <f t="shared" si="4"/>
        <v>2135.6</v>
      </c>
      <c r="N250" s="6"/>
      <c r="O250" s="6" t="s">
        <v>1626</v>
      </c>
      <c r="P250" s="15">
        <v>3.3601920000000001</v>
      </c>
      <c r="Q250" s="18"/>
    </row>
    <row r="251" spans="1:17" s="1" customFormat="1" ht="20.100000000000001" customHeight="1" x14ac:dyDescent="0.15">
      <c r="A251" s="10">
        <v>249</v>
      </c>
      <c r="B251" s="25" t="s">
        <v>1629</v>
      </c>
      <c r="C251" s="8" t="s">
        <v>1630</v>
      </c>
      <c r="D251" s="31" t="s">
        <v>1625</v>
      </c>
      <c r="E251" s="6" t="s">
        <v>198</v>
      </c>
      <c r="F251" s="25">
        <v>2</v>
      </c>
      <c r="G251" s="11"/>
      <c r="H251" s="12"/>
      <c r="I251" s="12"/>
      <c r="J251" s="6"/>
      <c r="K251" s="12"/>
      <c r="L251" s="25">
        <v>1090.5999999999999</v>
      </c>
      <c r="M251" s="6">
        <f t="shared" si="4"/>
        <v>2181.1999999999998</v>
      </c>
      <c r="N251" s="6"/>
      <c r="O251" s="6" t="s">
        <v>1626</v>
      </c>
      <c r="P251" s="15">
        <v>3.3601920000000001</v>
      </c>
      <c r="Q251" s="18"/>
    </row>
    <row r="252" spans="1:17" s="1" customFormat="1" ht="20.100000000000001" customHeight="1" x14ac:dyDescent="0.15">
      <c r="A252" s="10">
        <v>250</v>
      </c>
      <c r="B252" s="25" t="s">
        <v>1631</v>
      </c>
      <c r="C252" s="8" t="s">
        <v>1632</v>
      </c>
      <c r="D252" s="31" t="s">
        <v>1625</v>
      </c>
      <c r="E252" s="6" t="s">
        <v>198</v>
      </c>
      <c r="F252" s="25">
        <v>2</v>
      </c>
      <c r="G252" s="11"/>
      <c r="H252" s="12"/>
      <c r="I252" s="12"/>
      <c r="J252" s="6"/>
      <c r="K252" s="12"/>
      <c r="L252" s="25">
        <v>1090.5999999999999</v>
      </c>
      <c r="M252" s="6">
        <f t="shared" si="4"/>
        <v>2181.1999999999998</v>
      </c>
      <c r="N252" s="6"/>
      <c r="O252" s="6" t="s">
        <v>1626</v>
      </c>
      <c r="P252" s="15">
        <v>3.3601920000000001</v>
      </c>
      <c r="Q252" s="18"/>
    </row>
    <row r="253" spans="1:17" s="1" customFormat="1" ht="20.100000000000001" customHeight="1" x14ac:dyDescent="0.15">
      <c r="A253" s="10">
        <v>251</v>
      </c>
      <c r="B253" s="25" t="s">
        <v>1633</v>
      </c>
      <c r="C253" s="8" t="s">
        <v>1634</v>
      </c>
      <c r="D253" s="31" t="s">
        <v>1625</v>
      </c>
      <c r="E253" s="6" t="s">
        <v>198</v>
      </c>
      <c r="F253" s="25">
        <v>2</v>
      </c>
      <c r="G253" s="11"/>
      <c r="H253" s="12"/>
      <c r="I253" s="12"/>
      <c r="J253" s="6"/>
      <c r="K253" s="12"/>
      <c r="L253" s="25">
        <v>1081.5</v>
      </c>
      <c r="M253" s="6">
        <f t="shared" si="4"/>
        <v>2163</v>
      </c>
      <c r="N253" s="6"/>
      <c r="O253" s="6" t="s">
        <v>1626</v>
      </c>
      <c r="P253" s="15">
        <v>3.3601920000000001</v>
      </c>
      <c r="Q253" s="18"/>
    </row>
    <row r="254" spans="1:17" s="1" customFormat="1" ht="20.100000000000001" customHeight="1" x14ac:dyDescent="0.15">
      <c r="A254" s="10">
        <v>252</v>
      </c>
      <c r="B254" s="25" t="s">
        <v>1635</v>
      </c>
      <c r="C254" s="8" t="s">
        <v>1636</v>
      </c>
      <c r="D254" s="31" t="s">
        <v>1625</v>
      </c>
      <c r="E254" s="6" t="s">
        <v>198</v>
      </c>
      <c r="F254" s="25">
        <v>2</v>
      </c>
      <c r="G254" s="11"/>
      <c r="H254" s="12"/>
      <c r="I254" s="12"/>
      <c r="J254" s="6"/>
      <c r="K254" s="12"/>
      <c r="L254" s="25">
        <v>1081.5</v>
      </c>
      <c r="M254" s="6">
        <f t="shared" si="4"/>
        <v>2163</v>
      </c>
      <c r="N254" s="6"/>
      <c r="O254" s="6" t="s">
        <v>1626</v>
      </c>
      <c r="P254" s="15">
        <v>3.3601920000000001</v>
      </c>
      <c r="Q254" s="18"/>
    </row>
    <row r="255" spans="1:17" s="1" customFormat="1" ht="20.100000000000001" customHeight="1" x14ac:dyDescent="0.15">
      <c r="A255" s="10">
        <v>253</v>
      </c>
      <c r="B255" s="25" t="s">
        <v>1637</v>
      </c>
      <c r="C255" s="8" t="s">
        <v>1638</v>
      </c>
      <c r="D255" s="31" t="s">
        <v>1625</v>
      </c>
      <c r="E255" s="6" t="s">
        <v>198</v>
      </c>
      <c r="F255" s="25">
        <v>1</v>
      </c>
      <c r="G255" s="11"/>
      <c r="H255" s="12"/>
      <c r="I255" s="12"/>
      <c r="J255" s="6"/>
      <c r="K255" s="12"/>
      <c r="L255" s="25">
        <v>1246.7</v>
      </c>
      <c r="M255" s="6">
        <f t="shared" si="4"/>
        <v>1246.7</v>
      </c>
      <c r="N255" s="6"/>
      <c r="O255" s="6" t="s">
        <v>1639</v>
      </c>
      <c r="P255" s="15">
        <v>2.1632159999999998</v>
      </c>
      <c r="Q255" s="18"/>
    </row>
    <row r="256" spans="1:17" s="1" customFormat="1" ht="20.100000000000001" customHeight="1" x14ac:dyDescent="0.15">
      <c r="A256" s="10">
        <v>254</v>
      </c>
      <c r="B256" s="25" t="s">
        <v>1640</v>
      </c>
      <c r="C256" s="8" t="s">
        <v>1641</v>
      </c>
      <c r="D256" s="31" t="s">
        <v>1625</v>
      </c>
      <c r="E256" s="6" t="s">
        <v>198</v>
      </c>
      <c r="F256" s="25">
        <v>1</v>
      </c>
      <c r="G256" s="11"/>
      <c r="H256" s="12"/>
      <c r="I256" s="12"/>
      <c r="J256" s="6"/>
      <c r="K256" s="12"/>
      <c r="L256" s="25">
        <v>1246.7</v>
      </c>
      <c r="M256" s="6">
        <f t="shared" si="4"/>
        <v>1246.7</v>
      </c>
      <c r="N256" s="6"/>
      <c r="O256" s="6" t="s">
        <v>1639</v>
      </c>
      <c r="P256" s="15">
        <v>2.1632159999999998</v>
      </c>
      <c r="Q256" s="18"/>
    </row>
    <row r="257" spans="1:17" s="1" customFormat="1" ht="20.100000000000001" customHeight="1" x14ac:dyDescent="0.15">
      <c r="A257" s="10">
        <v>255</v>
      </c>
      <c r="B257" s="25" t="s">
        <v>1642</v>
      </c>
      <c r="C257" s="8" t="s">
        <v>1643</v>
      </c>
      <c r="D257" s="31" t="s">
        <v>1625</v>
      </c>
      <c r="E257" s="6" t="s">
        <v>198</v>
      </c>
      <c r="F257" s="25">
        <v>2</v>
      </c>
      <c r="G257" s="11"/>
      <c r="H257" s="12"/>
      <c r="I257" s="12"/>
      <c r="J257" s="6"/>
      <c r="K257" s="12"/>
      <c r="L257" s="25">
        <v>1224.7</v>
      </c>
      <c r="M257" s="6">
        <f t="shared" si="4"/>
        <v>2449.4</v>
      </c>
      <c r="N257" s="6"/>
      <c r="O257" s="6" t="s">
        <v>1639</v>
      </c>
      <c r="P257" s="15">
        <v>4.3264319999999996</v>
      </c>
      <c r="Q257" s="18"/>
    </row>
    <row r="258" spans="1:17" s="1" customFormat="1" ht="20.100000000000001" customHeight="1" x14ac:dyDescent="0.15">
      <c r="A258" s="10">
        <v>256</v>
      </c>
      <c r="B258" s="25" t="s">
        <v>1644</v>
      </c>
      <c r="C258" s="8" t="s">
        <v>1645</v>
      </c>
      <c r="D258" s="31" t="s">
        <v>1625</v>
      </c>
      <c r="E258" s="6" t="s">
        <v>198</v>
      </c>
      <c r="F258" s="25">
        <v>2</v>
      </c>
      <c r="G258" s="11"/>
      <c r="H258" s="12"/>
      <c r="I258" s="12"/>
      <c r="J258" s="6"/>
      <c r="K258" s="12"/>
      <c r="L258" s="25">
        <v>1224.7</v>
      </c>
      <c r="M258" s="6">
        <f t="shared" si="4"/>
        <v>2449.4</v>
      </c>
      <c r="N258" s="6"/>
      <c r="O258" s="6" t="s">
        <v>1639</v>
      </c>
      <c r="P258" s="15">
        <v>4.3264319999999996</v>
      </c>
      <c r="Q258" s="18"/>
    </row>
    <row r="259" spans="1:17" s="1" customFormat="1" ht="20.100000000000001" customHeight="1" x14ac:dyDescent="0.15">
      <c r="A259" s="10">
        <v>257</v>
      </c>
      <c r="B259" s="25" t="s">
        <v>1646</v>
      </c>
      <c r="C259" s="8" t="s">
        <v>1647</v>
      </c>
      <c r="D259" s="31" t="s">
        <v>1625</v>
      </c>
      <c r="E259" s="6" t="s">
        <v>198</v>
      </c>
      <c r="F259" s="25">
        <v>1</v>
      </c>
      <c r="G259" s="11"/>
      <c r="H259" s="12"/>
      <c r="I259" s="12"/>
      <c r="J259" s="6"/>
      <c r="K259" s="12"/>
      <c r="L259" s="25">
        <v>1224.7</v>
      </c>
      <c r="M259" s="6">
        <f t="shared" si="4"/>
        <v>1224.7</v>
      </c>
      <c r="N259" s="6"/>
      <c r="O259" s="6" t="s">
        <v>1639</v>
      </c>
      <c r="P259" s="15">
        <v>2.1632159999999998</v>
      </c>
      <c r="Q259" s="18"/>
    </row>
    <row r="260" spans="1:17" s="1" customFormat="1" ht="20.100000000000001" customHeight="1" x14ac:dyDescent="0.15">
      <c r="A260" s="10">
        <v>258</v>
      </c>
      <c r="B260" s="25" t="s">
        <v>1648</v>
      </c>
      <c r="C260" s="8" t="s">
        <v>1649</v>
      </c>
      <c r="D260" s="31" t="s">
        <v>1625</v>
      </c>
      <c r="E260" s="6" t="s">
        <v>198</v>
      </c>
      <c r="F260" s="25">
        <v>1</v>
      </c>
      <c r="G260" s="11"/>
      <c r="H260" s="12"/>
      <c r="I260" s="12"/>
      <c r="J260" s="6"/>
      <c r="K260" s="12"/>
      <c r="L260" s="25">
        <v>1224.7</v>
      </c>
      <c r="M260" s="6">
        <f t="shared" si="4"/>
        <v>1224.7</v>
      </c>
      <c r="N260" s="6"/>
      <c r="O260" s="6" t="s">
        <v>1639</v>
      </c>
      <c r="P260" s="15">
        <v>2.1632159999999998</v>
      </c>
      <c r="Q260" s="18"/>
    </row>
    <row r="261" spans="1:17" s="1" customFormat="1" ht="20.100000000000001" customHeight="1" x14ac:dyDescent="0.15">
      <c r="A261" s="10">
        <v>259</v>
      </c>
      <c r="B261" s="25" t="s">
        <v>1650</v>
      </c>
      <c r="C261" s="8" t="s">
        <v>1651</v>
      </c>
      <c r="D261" s="31" t="s">
        <v>1625</v>
      </c>
      <c r="E261" s="6" t="s">
        <v>198</v>
      </c>
      <c r="F261" s="25">
        <v>2</v>
      </c>
      <c r="G261" s="11"/>
      <c r="H261" s="12"/>
      <c r="I261" s="12"/>
      <c r="J261" s="6"/>
      <c r="K261" s="12"/>
      <c r="L261" s="25">
        <v>1213.9000000000001</v>
      </c>
      <c r="M261" s="6">
        <f t="shared" si="4"/>
        <v>2427.8000000000002</v>
      </c>
      <c r="N261" s="6"/>
      <c r="O261" s="6" t="s">
        <v>1652</v>
      </c>
      <c r="P261" s="15">
        <v>4.4112640000000001</v>
      </c>
      <c r="Q261" s="18"/>
    </row>
    <row r="262" spans="1:17" s="1" customFormat="1" ht="20.100000000000001" customHeight="1" x14ac:dyDescent="0.15">
      <c r="A262" s="10">
        <v>260</v>
      </c>
      <c r="B262" s="25" t="s">
        <v>1653</v>
      </c>
      <c r="C262" s="8" t="s">
        <v>1654</v>
      </c>
      <c r="D262" s="31" t="s">
        <v>1625</v>
      </c>
      <c r="E262" s="6" t="s">
        <v>198</v>
      </c>
      <c r="F262" s="25">
        <v>2</v>
      </c>
      <c r="G262" s="11"/>
      <c r="H262" s="12"/>
      <c r="I262" s="12"/>
      <c r="J262" s="6"/>
      <c r="K262" s="12"/>
      <c r="L262" s="25">
        <v>1213.9000000000001</v>
      </c>
      <c r="M262" s="6">
        <f t="shared" si="4"/>
        <v>2427.8000000000002</v>
      </c>
      <c r="N262" s="6"/>
      <c r="O262" s="6" t="s">
        <v>1652</v>
      </c>
      <c r="P262" s="15">
        <v>4.4112640000000001</v>
      </c>
      <c r="Q262" s="18"/>
    </row>
    <row r="263" spans="1:17" s="1" customFormat="1" ht="20.100000000000001" customHeight="1" x14ac:dyDescent="0.15">
      <c r="A263" s="10">
        <v>261</v>
      </c>
      <c r="B263" s="25" t="s">
        <v>1655</v>
      </c>
      <c r="C263" s="8" t="s">
        <v>1656</v>
      </c>
      <c r="D263" s="31" t="s">
        <v>1625</v>
      </c>
      <c r="E263" s="6" t="s">
        <v>198</v>
      </c>
      <c r="F263" s="25">
        <v>2</v>
      </c>
      <c r="G263" s="11"/>
      <c r="H263" s="12"/>
      <c r="I263" s="12"/>
      <c r="J263" s="6"/>
      <c r="K263" s="12"/>
      <c r="L263" s="25">
        <v>1189.5</v>
      </c>
      <c r="M263" s="6">
        <f t="shared" si="4"/>
        <v>2379</v>
      </c>
      <c r="N263" s="6"/>
      <c r="O263" s="6" t="s">
        <v>1652</v>
      </c>
      <c r="P263" s="15">
        <v>4.4112640000000001</v>
      </c>
      <c r="Q263" s="18"/>
    </row>
    <row r="264" spans="1:17" s="1" customFormat="1" ht="20.100000000000001" customHeight="1" x14ac:dyDescent="0.15">
      <c r="A264" s="10">
        <v>262</v>
      </c>
      <c r="B264" s="25" t="s">
        <v>1657</v>
      </c>
      <c r="C264" s="8" t="s">
        <v>1658</v>
      </c>
      <c r="D264" s="31" t="s">
        <v>1625</v>
      </c>
      <c r="E264" s="6" t="s">
        <v>198</v>
      </c>
      <c r="F264" s="25">
        <v>2</v>
      </c>
      <c r="G264" s="11"/>
      <c r="H264" s="12"/>
      <c r="I264" s="12"/>
      <c r="J264" s="6"/>
      <c r="K264" s="12"/>
      <c r="L264" s="25">
        <v>1189.5</v>
      </c>
      <c r="M264" s="6">
        <f t="shared" si="4"/>
        <v>2379</v>
      </c>
      <c r="N264" s="6"/>
      <c r="O264" s="6" t="s">
        <v>1652</v>
      </c>
      <c r="P264" s="15">
        <v>4.4112640000000001</v>
      </c>
      <c r="Q264" s="18"/>
    </row>
    <row r="265" spans="1:17" s="1" customFormat="1" ht="20.100000000000001" customHeight="1" x14ac:dyDescent="0.15">
      <c r="A265" s="10">
        <v>263</v>
      </c>
      <c r="B265" s="25" t="s">
        <v>1659</v>
      </c>
      <c r="C265" s="8" t="s">
        <v>1660</v>
      </c>
      <c r="D265" s="31" t="s">
        <v>1625</v>
      </c>
      <c r="E265" s="6" t="s">
        <v>198</v>
      </c>
      <c r="F265" s="25">
        <v>2</v>
      </c>
      <c r="G265" s="11"/>
      <c r="H265" s="12"/>
      <c r="I265" s="12"/>
      <c r="J265" s="6"/>
      <c r="K265" s="12"/>
      <c r="L265" s="25">
        <v>1203.5999999999999</v>
      </c>
      <c r="M265" s="6">
        <f t="shared" si="4"/>
        <v>2407.1999999999998</v>
      </c>
      <c r="N265" s="6"/>
      <c r="O265" s="6" t="s">
        <v>1652</v>
      </c>
      <c r="P265" s="15">
        <v>4.4112640000000001</v>
      </c>
      <c r="Q265" s="18"/>
    </row>
    <row r="266" spans="1:17" s="1" customFormat="1" ht="20.100000000000001" customHeight="1" x14ac:dyDescent="0.15">
      <c r="A266" s="10">
        <v>264</v>
      </c>
      <c r="B266" s="25" t="s">
        <v>1661</v>
      </c>
      <c r="C266" s="8" t="s">
        <v>1662</v>
      </c>
      <c r="D266" s="31" t="s">
        <v>1625</v>
      </c>
      <c r="E266" s="6" t="s">
        <v>198</v>
      </c>
      <c r="F266" s="25">
        <v>2</v>
      </c>
      <c r="G266" s="11"/>
      <c r="H266" s="12"/>
      <c r="I266" s="12"/>
      <c r="J266" s="6"/>
      <c r="K266" s="12"/>
      <c r="L266" s="25">
        <v>1203.5999999999999</v>
      </c>
      <c r="M266" s="6">
        <f t="shared" si="4"/>
        <v>2407.1999999999998</v>
      </c>
      <c r="N266" s="6"/>
      <c r="O266" s="6" t="s">
        <v>1652</v>
      </c>
      <c r="P266" s="15">
        <v>4.4112640000000001</v>
      </c>
      <c r="Q266" s="18"/>
    </row>
    <row r="267" spans="1:17" s="1" customFormat="1" ht="20.100000000000001" customHeight="1" x14ac:dyDescent="0.15">
      <c r="A267" s="10">
        <v>265</v>
      </c>
      <c r="B267" s="25" t="s">
        <v>1663</v>
      </c>
      <c r="C267" s="8" t="s">
        <v>1664</v>
      </c>
      <c r="D267" s="31" t="s">
        <v>1625</v>
      </c>
      <c r="E267" s="6" t="s">
        <v>198</v>
      </c>
      <c r="F267" s="25">
        <v>1</v>
      </c>
      <c r="G267" s="11"/>
      <c r="H267" s="12"/>
      <c r="I267" s="12"/>
      <c r="J267" s="6"/>
      <c r="K267" s="12"/>
      <c r="L267" s="25">
        <v>1050.8</v>
      </c>
      <c r="M267" s="6">
        <f t="shared" si="4"/>
        <v>1050.8</v>
      </c>
      <c r="N267" s="6"/>
      <c r="O267" s="6" t="s">
        <v>1665</v>
      </c>
      <c r="P267" s="15">
        <v>1.5514399999999999</v>
      </c>
      <c r="Q267" s="18"/>
    </row>
    <row r="268" spans="1:17" s="1" customFormat="1" ht="20.100000000000001" customHeight="1" x14ac:dyDescent="0.15">
      <c r="A268" s="10">
        <v>266</v>
      </c>
      <c r="B268" s="25" t="s">
        <v>1666</v>
      </c>
      <c r="C268" s="8" t="s">
        <v>1667</v>
      </c>
      <c r="D268" s="31" t="s">
        <v>1625</v>
      </c>
      <c r="E268" s="6" t="s">
        <v>198</v>
      </c>
      <c r="F268" s="25">
        <v>1</v>
      </c>
      <c r="G268" s="11"/>
      <c r="H268" s="12"/>
      <c r="I268" s="12"/>
      <c r="J268" s="6"/>
      <c r="K268" s="12"/>
      <c r="L268" s="25">
        <v>1050.8</v>
      </c>
      <c r="M268" s="6">
        <f t="shared" si="4"/>
        <v>1050.8</v>
      </c>
      <c r="N268" s="6"/>
      <c r="O268" s="6" t="s">
        <v>1665</v>
      </c>
      <c r="P268" s="15">
        <v>1.5514399999999999</v>
      </c>
      <c r="Q268" s="18"/>
    </row>
    <row r="269" spans="1:17" s="1" customFormat="1" ht="20.100000000000001" customHeight="1" x14ac:dyDescent="0.15">
      <c r="A269" s="10">
        <v>267</v>
      </c>
      <c r="B269" s="25" t="s">
        <v>1668</v>
      </c>
      <c r="C269" s="8" t="s">
        <v>1669</v>
      </c>
      <c r="D269" s="31" t="s">
        <v>1625</v>
      </c>
      <c r="E269" s="6" t="s">
        <v>198</v>
      </c>
      <c r="F269" s="25">
        <v>1</v>
      </c>
      <c r="G269" s="11"/>
      <c r="H269" s="12"/>
      <c r="I269" s="12"/>
      <c r="J269" s="6"/>
      <c r="K269" s="12"/>
      <c r="L269" s="25">
        <v>1071.9000000000001</v>
      </c>
      <c r="M269" s="6">
        <f t="shared" si="4"/>
        <v>1071.9000000000001</v>
      </c>
      <c r="N269" s="6"/>
      <c r="O269" s="6" t="s">
        <v>1665</v>
      </c>
      <c r="P269" s="15">
        <v>1.5514399999999999</v>
      </c>
      <c r="Q269" s="18"/>
    </row>
    <row r="270" spans="1:17" s="1" customFormat="1" ht="20.100000000000001" customHeight="1" x14ac:dyDescent="0.15">
      <c r="A270" s="10">
        <v>268</v>
      </c>
      <c r="B270" s="25" t="s">
        <v>1670</v>
      </c>
      <c r="C270" s="8" t="s">
        <v>1671</v>
      </c>
      <c r="D270" s="31" t="s">
        <v>1625</v>
      </c>
      <c r="E270" s="6" t="s">
        <v>198</v>
      </c>
      <c r="F270" s="25">
        <v>1</v>
      </c>
      <c r="G270" s="11"/>
      <c r="H270" s="12"/>
      <c r="I270" s="12"/>
      <c r="J270" s="6"/>
      <c r="K270" s="12"/>
      <c r="L270" s="25">
        <v>1071.9000000000001</v>
      </c>
      <c r="M270" s="6">
        <f t="shared" si="4"/>
        <v>1071.9000000000001</v>
      </c>
      <c r="N270" s="6"/>
      <c r="O270" s="6" t="s">
        <v>1665</v>
      </c>
      <c r="P270" s="15">
        <v>1.5514399999999999</v>
      </c>
      <c r="Q270" s="18"/>
    </row>
    <row r="271" spans="1:17" s="1" customFormat="1" ht="20.100000000000001" customHeight="1" x14ac:dyDescent="0.15">
      <c r="A271" s="10">
        <v>269</v>
      </c>
      <c r="B271" s="25" t="s">
        <v>1672</v>
      </c>
      <c r="C271" s="8" t="s">
        <v>1673</v>
      </c>
      <c r="D271" s="31" t="s">
        <v>1625</v>
      </c>
      <c r="E271" s="6" t="s">
        <v>198</v>
      </c>
      <c r="F271" s="25">
        <v>1</v>
      </c>
      <c r="G271" s="11"/>
      <c r="H271" s="12"/>
      <c r="I271" s="12"/>
      <c r="J271" s="6"/>
      <c r="K271" s="12"/>
      <c r="L271" s="25">
        <v>854.8</v>
      </c>
      <c r="M271" s="6">
        <f t="shared" si="4"/>
        <v>854.8</v>
      </c>
      <c r="N271" s="6"/>
      <c r="O271" s="6" t="s">
        <v>1674</v>
      </c>
      <c r="P271" s="15">
        <v>1.266408</v>
      </c>
      <c r="Q271" s="18"/>
    </row>
    <row r="272" spans="1:17" s="1" customFormat="1" ht="20.100000000000001" customHeight="1" x14ac:dyDescent="0.15">
      <c r="A272" s="10">
        <v>270</v>
      </c>
      <c r="B272" s="25" t="s">
        <v>1675</v>
      </c>
      <c r="C272" s="8" t="s">
        <v>1676</v>
      </c>
      <c r="D272" s="31" t="s">
        <v>1625</v>
      </c>
      <c r="E272" s="6" t="s">
        <v>198</v>
      </c>
      <c r="F272" s="25">
        <v>1</v>
      </c>
      <c r="G272" s="11"/>
      <c r="H272" s="12"/>
      <c r="I272" s="12"/>
      <c r="J272" s="6"/>
      <c r="K272" s="12"/>
      <c r="L272" s="25">
        <v>854.8</v>
      </c>
      <c r="M272" s="6">
        <f t="shared" si="4"/>
        <v>854.8</v>
      </c>
      <c r="N272" s="6"/>
      <c r="O272" s="6" t="s">
        <v>1674</v>
      </c>
      <c r="P272" s="15">
        <v>1.266408</v>
      </c>
      <c r="Q272" s="18"/>
    </row>
    <row r="273" spans="1:17" s="1" customFormat="1" ht="20.100000000000001" customHeight="1" x14ac:dyDescent="0.15">
      <c r="A273" s="10">
        <v>271</v>
      </c>
      <c r="B273" s="25" t="s">
        <v>1677</v>
      </c>
      <c r="C273" s="8" t="s">
        <v>1678</v>
      </c>
      <c r="D273" s="31" t="s">
        <v>1625</v>
      </c>
      <c r="E273" s="6" t="s">
        <v>198</v>
      </c>
      <c r="F273" s="25">
        <v>1</v>
      </c>
      <c r="G273" s="11"/>
      <c r="H273" s="12"/>
      <c r="I273" s="12"/>
      <c r="J273" s="6"/>
      <c r="K273" s="12"/>
      <c r="L273" s="25">
        <v>1099.3</v>
      </c>
      <c r="M273" s="6">
        <f t="shared" si="4"/>
        <v>1099.3</v>
      </c>
      <c r="N273" s="6"/>
      <c r="O273" s="6" t="s">
        <v>1665</v>
      </c>
      <c r="P273" s="15">
        <v>1.5514399999999999</v>
      </c>
      <c r="Q273" s="18"/>
    </row>
    <row r="274" spans="1:17" s="1" customFormat="1" ht="20.100000000000001" customHeight="1" x14ac:dyDescent="0.15">
      <c r="A274" s="10">
        <v>272</v>
      </c>
      <c r="B274" s="25" t="s">
        <v>1679</v>
      </c>
      <c r="C274" s="8" t="s">
        <v>1680</v>
      </c>
      <c r="D274" s="31" t="s">
        <v>1625</v>
      </c>
      <c r="E274" s="6" t="s">
        <v>198</v>
      </c>
      <c r="F274" s="25">
        <v>1</v>
      </c>
      <c r="G274" s="11"/>
      <c r="H274" s="12"/>
      <c r="I274" s="12"/>
      <c r="J274" s="6"/>
      <c r="K274" s="12"/>
      <c r="L274" s="25">
        <v>1099.3</v>
      </c>
      <c r="M274" s="6">
        <f t="shared" si="4"/>
        <v>1099.3</v>
      </c>
      <c r="N274" s="6"/>
      <c r="O274" s="6" t="s">
        <v>1665</v>
      </c>
      <c r="P274" s="15">
        <v>1.5514399999999999</v>
      </c>
      <c r="Q274" s="18"/>
    </row>
    <row r="275" spans="1:17" s="1" customFormat="1" ht="20.100000000000001" customHeight="1" x14ac:dyDescent="0.15">
      <c r="A275" s="10">
        <v>273</v>
      </c>
      <c r="B275" s="25" t="s">
        <v>1681</v>
      </c>
      <c r="C275" s="8" t="s">
        <v>1682</v>
      </c>
      <c r="D275" s="31" t="s">
        <v>1625</v>
      </c>
      <c r="E275" s="6" t="s">
        <v>198</v>
      </c>
      <c r="F275" s="25">
        <v>1</v>
      </c>
      <c r="G275" s="11"/>
      <c r="H275" s="12"/>
      <c r="I275" s="12"/>
      <c r="J275" s="6"/>
      <c r="K275" s="12"/>
      <c r="L275" s="25">
        <v>992</v>
      </c>
      <c r="M275" s="6">
        <f t="shared" si="4"/>
        <v>992</v>
      </c>
      <c r="N275" s="6"/>
      <c r="O275" s="6" t="s">
        <v>1683</v>
      </c>
      <c r="P275" s="15">
        <v>1.0678799999999999</v>
      </c>
      <c r="Q275" s="18"/>
    </row>
    <row r="276" spans="1:17" s="1" customFormat="1" ht="20.100000000000001" customHeight="1" x14ac:dyDescent="0.15">
      <c r="A276" s="10">
        <v>274</v>
      </c>
      <c r="B276" s="25" t="s">
        <v>1684</v>
      </c>
      <c r="C276" s="8" t="s">
        <v>1685</v>
      </c>
      <c r="D276" s="31" t="s">
        <v>1625</v>
      </c>
      <c r="E276" s="6" t="s">
        <v>198</v>
      </c>
      <c r="F276" s="25">
        <v>1</v>
      </c>
      <c r="G276" s="11"/>
      <c r="H276" s="12"/>
      <c r="I276" s="12"/>
      <c r="J276" s="6"/>
      <c r="K276" s="12"/>
      <c r="L276" s="25">
        <v>992</v>
      </c>
      <c r="M276" s="6">
        <f t="shared" si="4"/>
        <v>992</v>
      </c>
      <c r="N276" s="6"/>
      <c r="O276" s="6" t="s">
        <v>1683</v>
      </c>
      <c r="P276" s="15">
        <v>1.0678799999999999</v>
      </c>
      <c r="Q276" s="18"/>
    </row>
    <row r="277" spans="1:17" s="1" customFormat="1" ht="20.100000000000001" customHeight="1" x14ac:dyDescent="0.15">
      <c r="A277" s="10">
        <v>275</v>
      </c>
      <c r="B277" s="25" t="s">
        <v>1686</v>
      </c>
      <c r="C277" s="8" t="s">
        <v>1687</v>
      </c>
      <c r="D277" s="31" t="s">
        <v>1625</v>
      </c>
      <c r="E277" s="6" t="s">
        <v>198</v>
      </c>
      <c r="F277" s="25">
        <v>2</v>
      </c>
      <c r="G277" s="11"/>
      <c r="H277" s="12"/>
      <c r="I277" s="12"/>
      <c r="J277" s="6"/>
      <c r="K277" s="12"/>
      <c r="L277" s="25">
        <v>1223.8</v>
      </c>
      <c r="M277" s="6">
        <f t="shared" si="4"/>
        <v>2447.6</v>
      </c>
      <c r="N277" s="6"/>
      <c r="O277" s="6" t="s">
        <v>1639</v>
      </c>
      <c r="P277" s="15">
        <v>4.3264319999999996</v>
      </c>
      <c r="Q277" s="18"/>
    </row>
    <row r="278" spans="1:17" s="1" customFormat="1" ht="20.100000000000001" customHeight="1" x14ac:dyDescent="0.15">
      <c r="A278" s="10">
        <v>276</v>
      </c>
      <c r="B278" s="25" t="s">
        <v>1688</v>
      </c>
      <c r="C278" s="8" t="s">
        <v>1689</v>
      </c>
      <c r="D278" s="31" t="s">
        <v>1625</v>
      </c>
      <c r="E278" s="6" t="s">
        <v>198</v>
      </c>
      <c r="F278" s="25">
        <v>2</v>
      </c>
      <c r="G278" s="11"/>
      <c r="H278" s="12"/>
      <c r="I278" s="12"/>
      <c r="J278" s="6"/>
      <c r="K278" s="12"/>
      <c r="L278" s="25">
        <v>1223.8</v>
      </c>
      <c r="M278" s="6">
        <f t="shared" si="4"/>
        <v>2447.6</v>
      </c>
      <c r="N278" s="6"/>
      <c r="O278" s="6" t="s">
        <v>1639</v>
      </c>
      <c r="P278" s="15">
        <v>4.3264319999999996</v>
      </c>
      <c r="Q278" s="18"/>
    </row>
    <row r="279" spans="1:17" s="1" customFormat="1" ht="20.100000000000001" customHeight="1" x14ac:dyDescent="0.15">
      <c r="A279" s="10">
        <v>277</v>
      </c>
      <c r="B279" s="25" t="s">
        <v>1690</v>
      </c>
      <c r="C279" s="8" t="s">
        <v>1691</v>
      </c>
      <c r="D279" s="31" t="s">
        <v>1625</v>
      </c>
      <c r="E279" s="6" t="s">
        <v>198</v>
      </c>
      <c r="F279" s="25">
        <v>2</v>
      </c>
      <c r="G279" s="11"/>
      <c r="H279" s="12"/>
      <c r="I279" s="12"/>
      <c r="J279" s="6"/>
      <c r="K279" s="12"/>
      <c r="L279" s="25">
        <v>1188.5999999999999</v>
      </c>
      <c r="M279" s="6">
        <f t="shared" si="4"/>
        <v>2377.1999999999998</v>
      </c>
      <c r="N279" s="6"/>
      <c r="O279" s="6" t="s">
        <v>1652</v>
      </c>
      <c r="P279" s="15">
        <v>4.4112640000000001</v>
      </c>
      <c r="Q279" s="18"/>
    </row>
    <row r="280" spans="1:17" s="1" customFormat="1" ht="20.100000000000001" customHeight="1" x14ac:dyDescent="0.15">
      <c r="A280" s="10">
        <v>278</v>
      </c>
      <c r="B280" s="25" t="s">
        <v>1692</v>
      </c>
      <c r="C280" s="8" t="s">
        <v>1693</v>
      </c>
      <c r="D280" s="31" t="s">
        <v>1625</v>
      </c>
      <c r="E280" s="6" t="s">
        <v>198</v>
      </c>
      <c r="F280" s="25">
        <v>2</v>
      </c>
      <c r="G280" s="11"/>
      <c r="H280" s="12"/>
      <c r="I280" s="12"/>
      <c r="J280" s="6"/>
      <c r="K280" s="12"/>
      <c r="L280" s="25">
        <v>1202.7</v>
      </c>
      <c r="M280" s="6">
        <f t="shared" si="4"/>
        <v>2405.4</v>
      </c>
      <c r="N280" s="6"/>
      <c r="O280" s="6" t="s">
        <v>1652</v>
      </c>
      <c r="P280" s="15">
        <v>4.4112640000000001</v>
      </c>
      <c r="Q280" s="18"/>
    </row>
    <row r="281" spans="1:17" s="1" customFormat="1" ht="20.100000000000001" customHeight="1" x14ac:dyDescent="0.15">
      <c r="A281" s="10">
        <v>279</v>
      </c>
      <c r="B281" s="25" t="s">
        <v>1694</v>
      </c>
      <c r="C281" s="8" t="s">
        <v>1695</v>
      </c>
      <c r="D281" s="31" t="s">
        <v>1625</v>
      </c>
      <c r="E281" s="6" t="s">
        <v>198</v>
      </c>
      <c r="F281" s="25">
        <v>2</v>
      </c>
      <c r="G281" s="11"/>
      <c r="H281" s="12"/>
      <c r="I281" s="12"/>
      <c r="J281" s="6"/>
      <c r="K281" s="12"/>
      <c r="L281" s="25">
        <v>1202.7</v>
      </c>
      <c r="M281" s="6">
        <f t="shared" ref="M281:M344" si="5">L281*F281</f>
        <v>2405.4</v>
      </c>
      <c r="N281" s="6"/>
      <c r="O281" s="6" t="s">
        <v>1652</v>
      </c>
      <c r="P281" s="15">
        <v>4.4112640000000001</v>
      </c>
      <c r="Q281" s="18"/>
    </row>
    <row r="282" spans="1:17" s="1" customFormat="1" ht="20.100000000000001" customHeight="1" x14ac:dyDescent="0.15">
      <c r="A282" s="10">
        <v>280</v>
      </c>
      <c r="B282" s="25" t="s">
        <v>1696</v>
      </c>
      <c r="C282" s="8" t="s">
        <v>1697</v>
      </c>
      <c r="D282" s="31" t="s">
        <v>1625</v>
      </c>
      <c r="E282" s="6" t="s">
        <v>198</v>
      </c>
      <c r="F282" s="25">
        <v>1</v>
      </c>
      <c r="G282" s="11"/>
      <c r="H282" s="12"/>
      <c r="I282" s="12"/>
      <c r="J282" s="6"/>
      <c r="K282" s="12"/>
      <c r="L282" s="25">
        <v>1074.0999999999999</v>
      </c>
      <c r="M282" s="6">
        <f t="shared" si="5"/>
        <v>1074.0999999999999</v>
      </c>
      <c r="N282" s="6"/>
      <c r="O282" s="6" t="s">
        <v>1698</v>
      </c>
      <c r="P282" s="15">
        <v>1.531596</v>
      </c>
      <c r="Q282" s="18"/>
    </row>
    <row r="283" spans="1:17" s="1" customFormat="1" ht="20.100000000000001" customHeight="1" x14ac:dyDescent="0.15">
      <c r="A283" s="10">
        <v>281</v>
      </c>
      <c r="B283" s="25" t="s">
        <v>1699</v>
      </c>
      <c r="C283" s="8" t="s">
        <v>1700</v>
      </c>
      <c r="D283" s="31" t="s">
        <v>1625</v>
      </c>
      <c r="E283" s="6" t="s">
        <v>198</v>
      </c>
      <c r="F283" s="25">
        <v>1</v>
      </c>
      <c r="G283" s="11"/>
      <c r="H283" s="12"/>
      <c r="I283" s="12"/>
      <c r="J283" s="6"/>
      <c r="K283" s="12"/>
      <c r="L283" s="25">
        <v>1074.0999999999999</v>
      </c>
      <c r="M283" s="6">
        <f t="shared" si="5"/>
        <v>1074.0999999999999</v>
      </c>
      <c r="N283" s="6"/>
      <c r="O283" s="6" t="s">
        <v>1698</v>
      </c>
      <c r="P283" s="15">
        <v>1.531596</v>
      </c>
      <c r="Q283" s="18"/>
    </row>
    <row r="284" spans="1:17" s="1" customFormat="1" ht="20.100000000000001" customHeight="1" x14ac:dyDescent="0.15">
      <c r="A284" s="10">
        <v>282</v>
      </c>
      <c r="B284" s="25" t="s">
        <v>1701</v>
      </c>
      <c r="C284" s="8" t="s">
        <v>1702</v>
      </c>
      <c r="D284" s="31" t="s">
        <v>1344</v>
      </c>
      <c r="E284" s="6" t="s">
        <v>198</v>
      </c>
      <c r="F284" s="25">
        <v>2</v>
      </c>
      <c r="G284" s="11"/>
      <c r="H284" s="12"/>
      <c r="I284" s="12"/>
      <c r="J284" s="6"/>
      <c r="K284" s="12"/>
      <c r="L284" s="25">
        <v>71.5</v>
      </c>
      <c r="M284" s="6">
        <f t="shared" si="5"/>
        <v>143</v>
      </c>
      <c r="N284" s="6"/>
      <c r="O284" s="6" t="s">
        <v>1703</v>
      </c>
      <c r="P284" s="15">
        <v>0.15390000000000001</v>
      </c>
      <c r="Q284" s="18"/>
    </row>
    <row r="285" spans="1:17" s="1" customFormat="1" ht="20.100000000000001" customHeight="1" x14ac:dyDescent="0.15">
      <c r="A285" s="10">
        <v>283</v>
      </c>
      <c r="B285" s="25" t="s">
        <v>1704</v>
      </c>
      <c r="C285" s="8" t="s">
        <v>1705</v>
      </c>
      <c r="D285" s="31" t="s">
        <v>1344</v>
      </c>
      <c r="E285" s="6" t="s">
        <v>198</v>
      </c>
      <c r="F285" s="25">
        <v>2</v>
      </c>
      <c r="G285" s="11"/>
      <c r="H285" s="12"/>
      <c r="I285" s="12"/>
      <c r="J285" s="6"/>
      <c r="K285" s="12"/>
      <c r="L285" s="25">
        <v>24.9</v>
      </c>
      <c r="M285" s="6">
        <f t="shared" si="5"/>
        <v>49.8</v>
      </c>
      <c r="N285" s="6"/>
      <c r="O285" s="6" t="s">
        <v>1706</v>
      </c>
      <c r="P285" s="15">
        <v>5.4899999999999997E-2</v>
      </c>
      <c r="Q285" s="18"/>
    </row>
    <row r="286" spans="1:17" s="1" customFormat="1" ht="20.100000000000001" customHeight="1" x14ac:dyDescent="0.15">
      <c r="A286" s="10">
        <v>284</v>
      </c>
      <c r="B286" s="25" t="s">
        <v>1707</v>
      </c>
      <c r="C286" s="8" t="s">
        <v>1708</v>
      </c>
      <c r="D286" s="31" t="s">
        <v>1344</v>
      </c>
      <c r="E286" s="6" t="s">
        <v>198</v>
      </c>
      <c r="F286" s="25">
        <v>2</v>
      </c>
      <c r="G286" s="11"/>
      <c r="H286" s="12"/>
      <c r="I286" s="12"/>
      <c r="J286" s="6"/>
      <c r="K286" s="12"/>
      <c r="L286" s="25">
        <v>44</v>
      </c>
      <c r="M286" s="6">
        <f t="shared" si="5"/>
        <v>88</v>
      </c>
      <c r="N286" s="6"/>
      <c r="O286" s="6" t="s">
        <v>1709</v>
      </c>
      <c r="P286" s="15">
        <v>9.5399999999999999E-2</v>
      </c>
      <c r="Q286" s="18"/>
    </row>
    <row r="287" spans="1:17" s="1" customFormat="1" ht="20.100000000000001" customHeight="1" x14ac:dyDescent="0.15">
      <c r="A287" s="10">
        <v>285</v>
      </c>
      <c r="B287" s="25" t="s">
        <v>1710</v>
      </c>
      <c r="C287" s="8" t="s">
        <v>1711</v>
      </c>
      <c r="D287" s="31" t="s">
        <v>1344</v>
      </c>
      <c r="E287" s="6" t="s">
        <v>198</v>
      </c>
      <c r="F287" s="25">
        <v>6</v>
      </c>
      <c r="G287" s="11"/>
      <c r="H287" s="12"/>
      <c r="I287" s="12"/>
      <c r="J287" s="6"/>
      <c r="K287" s="12"/>
      <c r="L287" s="25">
        <v>67.2</v>
      </c>
      <c r="M287" s="6">
        <f t="shared" si="5"/>
        <v>403.20000000000005</v>
      </c>
      <c r="N287" s="6"/>
      <c r="O287" s="6" t="s">
        <v>1712</v>
      </c>
      <c r="P287" s="15">
        <v>0.45300000000000001</v>
      </c>
      <c r="Q287" s="18"/>
    </row>
    <row r="288" spans="1:17" s="1" customFormat="1" ht="20.100000000000001" customHeight="1" x14ac:dyDescent="0.15">
      <c r="A288" s="10">
        <v>286</v>
      </c>
      <c r="B288" s="25" t="s">
        <v>1713</v>
      </c>
      <c r="C288" s="8" t="s">
        <v>1714</v>
      </c>
      <c r="D288" s="31" t="s">
        <v>1344</v>
      </c>
      <c r="E288" s="6" t="s">
        <v>198</v>
      </c>
      <c r="F288" s="25">
        <v>4</v>
      </c>
      <c r="G288" s="11"/>
      <c r="H288" s="12"/>
      <c r="I288" s="12"/>
      <c r="J288" s="6"/>
      <c r="K288" s="12"/>
      <c r="L288" s="25">
        <v>67.2</v>
      </c>
      <c r="M288" s="6">
        <f t="shared" si="5"/>
        <v>268.8</v>
      </c>
      <c r="N288" s="6"/>
      <c r="O288" s="6" t="s">
        <v>1712</v>
      </c>
      <c r="P288" s="15">
        <v>0.30199999999999999</v>
      </c>
      <c r="Q288" s="18"/>
    </row>
    <row r="289" spans="1:17" s="1" customFormat="1" ht="20.100000000000001" customHeight="1" x14ac:dyDescent="0.15">
      <c r="A289" s="10">
        <v>287</v>
      </c>
      <c r="B289" s="25" t="s">
        <v>1715</v>
      </c>
      <c r="C289" s="8" t="s">
        <v>1716</v>
      </c>
      <c r="D289" s="31" t="s">
        <v>1344</v>
      </c>
      <c r="E289" s="6" t="s">
        <v>198</v>
      </c>
      <c r="F289" s="25">
        <v>1</v>
      </c>
      <c r="G289" s="11"/>
      <c r="H289" s="12"/>
      <c r="I289" s="12"/>
      <c r="J289" s="6"/>
      <c r="K289" s="12"/>
      <c r="L289" s="25">
        <v>71.3</v>
      </c>
      <c r="M289" s="6">
        <f t="shared" si="5"/>
        <v>71.3</v>
      </c>
      <c r="N289" s="6"/>
      <c r="O289" s="6" t="s">
        <v>1717</v>
      </c>
      <c r="P289" s="15">
        <v>0.109475</v>
      </c>
      <c r="Q289" s="18"/>
    </row>
    <row r="290" spans="1:17" s="1" customFormat="1" ht="20.100000000000001" customHeight="1" x14ac:dyDescent="0.15">
      <c r="A290" s="10">
        <v>288</v>
      </c>
      <c r="B290" s="25" t="s">
        <v>1718</v>
      </c>
      <c r="C290" s="8" t="s">
        <v>1719</v>
      </c>
      <c r="D290" s="31" t="s">
        <v>1344</v>
      </c>
      <c r="E290" s="6" t="s">
        <v>198</v>
      </c>
      <c r="F290" s="25">
        <v>1</v>
      </c>
      <c r="G290" s="11"/>
      <c r="H290" s="12"/>
      <c r="I290" s="12"/>
      <c r="J290" s="6"/>
      <c r="K290" s="12"/>
      <c r="L290" s="25">
        <v>71.3</v>
      </c>
      <c r="M290" s="6">
        <f t="shared" si="5"/>
        <v>71.3</v>
      </c>
      <c r="N290" s="6"/>
      <c r="O290" s="6" t="s">
        <v>1717</v>
      </c>
      <c r="P290" s="15">
        <v>0.109475</v>
      </c>
      <c r="Q290" s="18"/>
    </row>
    <row r="291" spans="1:17" s="1" customFormat="1" ht="20.100000000000001" customHeight="1" x14ac:dyDescent="0.15">
      <c r="A291" s="10">
        <v>289</v>
      </c>
      <c r="B291" s="25" t="s">
        <v>1720</v>
      </c>
      <c r="C291" s="8" t="s">
        <v>1721</v>
      </c>
      <c r="D291" s="31" t="s">
        <v>1344</v>
      </c>
      <c r="E291" s="6" t="s">
        <v>198</v>
      </c>
      <c r="F291" s="25">
        <v>4</v>
      </c>
      <c r="G291" s="11"/>
      <c r="H291" s="12"/>
      <c r="I291" s="12"/>
      <c r="J291" s="6"/>
      <c r="K291" s="12"/>
      <c r="L291" s="25">
        <v>25.7</v>
      </c>
      <c r="M291" s="6">
        <f t="shared" si="5"/>
        <v>102.8</v>
      </c>
      <c r="N291" s="6"/>
      <c r="O291" s="6" t="s">
        <v>1706</v>
      </c>
      <c r="P291" s="15">
        <v>0.10979999999999999</v>
      </c>
      <c r="Q291" s="18"/>
    </row>
    <row r="292" spans="1:17" s="1" customFormat="1" ht="20.100000000000001" customHeight="1" x14ac:dyDescent="0.15">
      <c r="A292" s="10">
        <v>290</v>
      </c>
      <c r="B292" s="25" t="s">
        <v>1722</v>
      </c>
      <c r="C292" s="8" t="s">
        <v>1723</v>
      </c>
      <c r="D292" s="31" t="s">
        <v>1344</v>
      </c>
      <c r="E292" s="6" t="s">
        <v>198</v>
      </c>
      <c r="F292" s="25">
        <v>2</v>
      </c>
      <c r="G292" s="11"/>
      <c r="H292" s="12"/>
      <c r="I292" s="12"/>
      <c r="J292" s="6"/>
      <c r="K292" s="12"/>
      <c r="L292" s="25">
        <v>46.2</v>
      </c>
      <c r="M292" s="6">
        <f t="shared" si="5"/>
        <v>92.4</v>
      </c>
      <c r="N292" s="6"/>
      <c r="O292" s="6" t="s">
        <v>1724</v>
      </c>
      <c r="P292" s="15">
        <v>9.8100000000000007E-2</v>
      </c>
      <c r="Q292" s="18"/>
    </row>
    <row r="293" spans="1:17" s="1" customFormat="1" ht="20.100000000000001" customHeight="1" x14ac:dyDescent="0.15">
      <c r="A293" s="10">
        <v>291</v>
      </c>
      <c r="B293" s="25" t="s">
        <v>1725</v>
      </c>
      <c r="C293" s="8" t="s">
        <v>1726</v>
      </c>
      <c r="D293" s="31" t="s">
        <v>1344</v>
      </c>
      <c r="E293" s="6" t="s">
        <v>198</v>
      </c>
      <c r="F293" s="25">
        <v>1</v>
      </c>
      <c r="G293" s="11"/>
      <c r="H293" s="12"/>
      <c r="I293" s="12"/>
      <c r="J293" s="6"/>
      <c r="K293" s="12"/>
      <c r="L293" s="25">
        <v>49.3</v>
      </c>
      <c r="M293" s="6">
        <f t="shared" si="5"/>
        <v>49.3</v>
      </c>
      <c r="N293" s="6"/>
      <c r="O293" s="6" t="s">
        <v>1727</v>
      </c>
      <c r="P293" s="15">
        <v>5.1775000000000002E-2</v>
      </c>
      <c r="Q293" s="18"/>
    </row>
    <row r="294" spans="1:17" s="1" customFormat="1" ht="20.100000000000001" customHeight="1" x14ac:dyDescent="0.15">
      <c r="A294" s="10">
        <v>292</v>
      </c>
      <c r="B294" s="25" t="s">
        <v>1728</v>
      </c>
      <c r="C294" s="8" t="s">
        <v>1729</v>
      </c>
      <c r="D294" s="31" t="s">
        <v>1344</v>
      </c>
      <c r="E294" s="6" t="s">
        <v>198</v>
      </c>
      <c r="F294" s="25">
        <v>1</v>
      </c>
      <c r="G294" s="11"/>
      <c r="H294" s="12"/>
      <c r="I294" s="12"/>
      <c r="J294" s="6"/>
      <c r="K294" s="12"/>
      <c r="L294" s="25">
        <v>49.3</v>
      </c>
      <c r="M294" s="6">
        <f t="shared" si="5"/>
        <v>49.3</v>
      </c>
      <c r="N294" s="6"/>
      <c r="O294" s="6" t="s">
        <v>1727</v>
      </c>
      <c r="P294" s="15">
        <v>5.1775000000000002E-2</v>
      </c>
      <c r="Q294" s="18"/>
    </row>
    <row r="295" spans="1:17" s="1" customFormat="1" ht="20.100000000000001" customHeight="1" x14ac:dyDescent="0.15">
      <c r="A295" s="10">
        <v>293</v>
      </c>
      <c r="B295" s="25" t="s">
        <v>1730</v>
      </c>
      <c r="C295" s="8" t="s">
        <v>1731</v>
      </c>
      <c r="D295" s="31" t="s">
        <v>1344</v>
      </c>
      <c r="E295" s="6" t="s">
        <v>198</v>
      </c>
      <c r="F295" s="25">
        <v>1</v>
      </c>
      <c r="G295" s="11"/>
      <c r="H295" s="12"/>
      <c r="I295" s="12"/>
      <c r="J295" s="6"/>
      <c r="K295" s="12"/>
      <c r="L295" s="25">
        <v>56.6</v>
      </c>
      <c r="M295" s="6">
        <f t="shared" si="5"/>
        <v>56.6</v>
      </c>
      <c r="N295" s="6"/>
      <c r="O295" s="6" t="s">
        <v>1732</v>
      </c>
      <c r="P295" s="15">
        <v>7.8E-2</v>
      </c>
      <c r="Q295" s="18"/>
    </row>
    <row r="296" spans="1:17" s="1" customFormat="1" ht="20.100000000000001" customHeight="1" x14ac:dyDescent="0.15">
      <c r="A296" s="10">
        <v>294</v>
      </c>
      <c r="B296" s="25" t="s">
        <v>1733</v>
      </c>
      <c r="C296" s="8" t="s">
        <v>1734</v>
      </c>
      <c r="D296" s="31" t="s">
        <v>1344</v>
      </c>
      <c r="E296" s="6" t="s">
        <v>198</v>
      </c>
      <c r="F296" s="25">
        <v>1</v>
      </c>
      <c r="G296" s="11"/>
      <c r="H296" s="12"/>
      <c r="I296" s="12"/>
      <c r="J296" s="6"/>
      <c r="K296" s="12"/>
      <c r="L296" s="25">
        <v>56.6</v>
      </c>
      <c r="M296" s="6">
        <f t="shared" si="5"/>
        <v>56.6</v>
      </c>
      <c r="N296" s="6"/>
      <c r="O296" s="6" t="s">
        <v>1732</v>
      </c>
      <c r="P296" s="15">
        <v>7.8E-2</v>
      </c>
      <c r="Q296" s="18"/>
    </row>
    <row r="297" spans="1:17" s="1" customFormat="1" ht="20.100000000000001" customHeight="1" x14ac:dyDescent="0.15">
      <c r="A297" s="10">
        <v>295</v>
      </c>
      <c r="B297" s="25" t="s">
        <v>1735</v>
      </c>
      <c r="C297" s="8" t="s">
        <v>1736</v>
      </c>
      <c r="D297" s="31" t="s">
        <v>1344</v>
      </c>
      <c r="E297" s="6" t="s">
        <v>198</v>
      </c>
      <c r="F297" s="25">
        <v>2</v>
      </c>
      <c r="G297" s="11"/>
      <c r="H297" s="12"/>
      <c r="I297" s="12"/>
      <c r="J297" s="6"/>
      <c r="K297" s="12"/>
      <c r="L297" s="25">
        <v>43.7</v>
      </c>
      <c r="M297" s="6">
        <f t="shared" si="5"/>
        <v>87.4</v>
      </c>
      <c r="N297" s="6"/>
      <c r="O297" s="6" t="s">
        <v>1737</v>
      </c>
      <c r="P297" s="15">
        <v>9.2700000000000005E-2</v>
      </c>
      <c r="Q297" s="18"/>
    </row>
    <row r="298" spans="1:17" s="1" customFormat="1" ht="20.100000000000001" customHeight="1" x14ac:dyDescent="0.15">
      <c r="A298" s="10">
        <v>296</v>
      </c>
      <c r="B298" s="25" t="s">
        <v>1738</v>
      </c>
      <c r="C298" s="8" t="s">
        <v>1739</v>
      </c>
      <c r="D298" s="31" t="s">
        <v>1344</v>
      </c>
      <c r="E298" s="6" t="s">
        <v>198</v>
      </c>
      <c r="F298" s="25">
        <v>2</v>
      </c>
      <c r="G298" s="11"/>
      <c r="H298" s="12"/>
      <c r="I298" s="12"/>
      <c r="J298" s="6"/>
      <c r="K298" s="12"/>
      <c r="L298" s="25">
        <v>16.399999999999999</v>
      </c>
      <c r="M298" s="6">
        <f t="shared" si="5"/>
        <v>32.799999999999997</v>
      </c>
      <c r="N298" s="6"/>
      <c r="O298" s="6" t="s">
        <v>1740</v>
      </c>
      <c r="P298" s="15">
        <v>4.5499999999999999E-2</v>
      </c>
      <c r="Q298" s="18"/>
    </row>
    <row r="299" spans="1:17" s="1" customFormat="1" ht="20.100000000000001" customHeight="1" x14ac:dyDescent="0.15">
      <c r="A299" s="10">
        <v>297</v>
      </c>
      <c r="B299" s="25" t="s">
        <v>1741</v>
      </c>
      <c r="C299" s="8" t="s">
        <v>1742</v>
      </c>
      <c r="D299" s="31" t="s">
        <v>1344</v>
      </c>
      <c r="E299" s="6" t="s">
        <v>198</v>
      </c>
      <c r="F299" s="25">
        <v>2</v>
      </c>
      <c r="G299" s="11"/>
      <c r="H299" s="12"/>
      <c r="I299" s="12"/>
      <c r="J299" s="6"/>
      <c r="K299" s="12"/>
      <c r="L299" s="25">
        <v>16.399999999999999</v>
      </c>
      <c r="M299" s="6">
        <f t="shared" si="5"/>
        <v>32.799999999999997</v>
      </c>
      <c r="N299" s="6"/>
      <c r="O299" s="6" t="s">
        <v>1740</v>
      </c>
      <c r="P299" s="15">
        <v>4.5499999999999999E-2</v>
      </c>
      <c r="Q299" s="18"/>
    </row>
    <row r="300" spans="1:17" s="1" customFormat="1" ht="20.100000000000001" customHeight="1" x14ac:dyDescent="0.15">
      <c r="A300" s="10">
        <v>298</v>
      </c>
      <c r="B300" s="25" t="s">
        <v>1743</v>
      </c>
      <c r="C300" s="8" t="s">
        <v>1744</v>
      </c>
      <c r="D300" s="31" t="s">
        <v>1344</v>
      </c>
      <c r="E300" s="6" t="s">
        <v>198</v>
      </c>
      <c r="F300" s="25">
        <v>4</v>
      </c>
      <c r="G300" s="11"/>
      <c r="H300" s="12"/>
      <c r="I300" s="12"/>
      <c r="J300" s="6"/>
      <c r="K300" s="12"/>
      <c r="L300" s="25">
        <v>38.6</v>
      </c>
      <c r="M300" s="6">
        <f t="shared" si="5"/>
        <v>154.4</v>
      </c>
      <c r="N300" s="6"/>
      <c r="O300" s="6" t="s">
        <v>1745</v>
      </c>
      <c r="P300" s="15">
        <v>0.19439999999999999</v>
      </c>
      <c r="Q300" s="18"/>
    </row>
    <row r="301" spans="1:17" s="1" customFormat="1" ht="20.100000000000001" customHeight="1" x14ac:dyDescent="0.15">
      <c r="A301" s="10">
        <v>299</v>
      </c>
      <c r="B301" s="25" t="s">
        <v>1746</v>
      </c>
      <c r="C301" s="8" t="s">
        <v>1747</v>
      </c>
      <c r="D301" s="31" t="s">
        <v>1344</v>
      </c>
      <c r="E301" s="6" t="s">
        <v>198</v>
      </c>
      <c r="F301" s="25">
        <v>1</v>
      </c>
      <c r="G301" s="11"/>
      <c r="H301" s="12"/>
      <c r="I301" s="12"/>
      <c r="J301" s="6"/>
      <c r="K301" s="12"/>
      <c r="L301" s="25">
        <v>63</v>
      </c>
      <c r="M301" s="6">
        <f t="shared" si="5"/>
        <v>63</v>
      </c>
      <c r="N301" s="6"/>
      <c r="O301" s="6" t="s">
        <v>1748</v>
      </c>
      <c r="P301" s="15">
        <v>0.114</v>
      </c>
      <c r="Q301" s="18"/>
    </row>
    <row r="302" spans="1:17" s="1" customFormat="1" ht="20.100000000000001" customHeight="1" x14ac:dyDescent="0.15">
      <c r="A302" s="10">
        <v>300</v>
      </c>
      <c r="B302" s="25" t="s">
        <v>1749</v>
      </c>
      <c r="C302" s="8" t="s">
        <v>1750</v>
      </c>
      <c r="D302" s="31" t="s">
        <v>1344</v>
      </c>
      <c r="E302" s="6" t="s">
        <v>198</v>
      </c>
      <c r="F302" s="25">
        <v>1</v>
      </c>
      <c r="G302" s="11"/>
      <c r="H302" s="12"/>
      <c r="I302" s="12"/>
      <c r="J302" s="6"/>
      <c r="K302" s="12"/>
      <c r="L302" s="25">
        <v>63</v>
      </c>
      <c r="M302" s="6">
        <f t="shared" si="5"/>
        <v>63</v>
      </c>
      <c r="N302" s="6"/>
      <c r="O302" s="6" t="s">
        <v>1748</v>
      </c>
      <c r="P302" s="15">
        <v>0.114</v>
      </c>
      <c r="Q302" s="18"/>
    </row>
    <row r="303" spans="1:17" s="1" customFormat="1" ht="20.100000000000001" customHeight="1" x14ac:dyDescent="0.15">
      <c r="A303" s="10">
        <v>301</v>
      </c>
      <c r="B303" s="25" t="s">
        <v>1751</v>
      </c>
      <c r="C303" s="8" t="s">
        <v>1752</v>
      </c>
      <c r="D303" s="31" t="s">
        <v>1344</v>
      </c>
      <c r="E303" s="6" t="s">
        <v>198</v>
      </c>
      <c r="F303" s="25">
        <v>1</v>
      </c>
      <c r="G303" s="11"/>
      <c r="H303" s="12"/>
      <c r="I303" s="12"/>
      <c r="J303" s="6"/>
      <c r="K303" s="12"/>
      <c r="L303" s="25">
        <v>63</v>
      </c>
      <c r="M303" s="6">
        <f t="shared" si="5"/>
        <v>63</v>
      </c>
      <c r="N303" s="6"/>
      <c r="O303" s="6" t="s">
        <v>1748</v>
      </c>
      <c r="P303" s="15">
        <v>0.114</v>
      </c>
      <c r="Q303" s="18"/>
    </row>
    <row r="304" spans="1:17" s="1" customFormat="1" ht="20.100000000000001" customHeight="1" x14ac:dyDescent="0.15">
      <c r="A304" s="10">
        <v>302</v>
      </c>
      <c r="B304" s="25" t="s">
        <v>1753</v>
      </c>
      <c r="C304" s="8" t="s">
        <v>1754</v>
      </c>
      <c r="D304" s="31" t="s">
        <v>1344</v>
      </c>
      <c r="E304" s="6" t="s">
        <v>198</v>
      </c>
      <c r="F304" s="25">
        <v>1</v>
      </c>
      <c r="G304" s="11"/>
      <c r="H304" s="12"/>
      <c r="I304" s="12"/>
      <c r="J304" s="6"/>
      <c r="K304" s="12"/>
      <c r="L304" s="25">
        <v>63</v>
      </c>
      <c r="M304" s="6">
        <f t="shared" si="5"/>
        <v>63</v>
      </c>
      <c r="N304" s="6"/>
      <c r="O304" s="6" t="s">
        <v>1748</v>
      </c>
      <c r="P304" s="15">
        <v>0.114</v>
      </c>
      <c r="Q304" s="18"/>
    </row>
    <row r="305" spans="1:17" s="1" customFormat="1" ht="20.100000000000001" customHeight="1" x14ac:dyDescent="0.15">
      <c r="A305" s="10">
        <v>303</v>
      </c>
      <c r="B305" s="25" t="s">
        <v>1755</v>
      </c>
      <c r="C305" s="8" t="s">
        <v>1756</v>
      </c>
      <c r="D305" s="31" t="s">
        <v>1344</v>
      </c>
      <c r="E305" s="6" t="s">
        <v>198</v>
      </c>
      <c r="F305" s="25">
        <v>8</v>
      </c>
      <c r="G305" s="11"/>
      <c r="H305" s="12"/>
      <c r="I305" s="12"/>
      <c r="J305" s="6"/>
      <c r="K305" s="12"/>
      <c r="L305" s="25">
        <v>34.6</v>
      </c>
      <c r="M305" s="6">
        <f t="shared" si="5"/>
        <v>276.8</v>
      </c>
      <c r="N305" s="6"/>
      <c r="O305" s="6" t="s">
        <v>1757</v>
      </c>
      <c r="P305" s="15">
        <v>0.3528</v>
      </c>
      <c r="Q305" s="18"/>
    </row>
    <row r="306" spans="1:17" s="1" customFormat="1" ht="20.100000000000001" customHeight="1" x14ac:dyDescent="0.15">
      <c r="A306" s="10">
        <v>304</v>
      </c>
      <c r="B306" s="25" t="s">
        <v>1758</v>
      </c>
      <c r="C306" s="8" t="s">
        <v>1759</v>
      </c>
      <c r="D306" s="31" t="s">
        <v>1344</v>
      </c>
      <c r="E306" s="6" t="s">
        <v>198</v>
      </c>
      <c r="F306" s="25">
        <v>2</v>
      </c>
      <c r="G306" s="11"/>
      <c r="H306" s="12"/>
      <c r="I306" s="12"/>
      <c r="J306" s="6"/>
      <c r="K306" s="12"/>
      <c r="L306" s="25">
        <v>98.3</v>
      </c>
      <c r="M306" s="6">
        <f t="shared" si="5"/>
        <v>196.6</v>
      </c>
      <c r="N306" s="6"/>
      <c r="O306" s="6" t="s">
        <v>1760</v>
      </c>
      <c r="P306" s="15">
        <v>0.20615</v>
      </c>
      <c r="Q306" s="18"/>
    </row>
    <row r="307" spans="1:17" s="1" customFormat="1" ht="20.100000000000001" customHeight="1" x14ac:dyDescent="0.15">
      <c r="A307" s="10">
        <v>305</v>
      </c>
      <c r="B307" s="25" t="s">
        <v>1761</v>
      </c>
      <c r="C307" s="8" t="s">
        <v>1762</v>
      </c>
      <c r="D307" s="31" t="s">
        <v>1344</v>
      </c>
      <c r="E307" s="6" t="s">
        <v>198</v>
      </c>
      <c r="F307" s="25">
        <v>2</v>
      </c>
      <c r="G307" s="11"/>
      <c r="H307" s="12"/>
      <c r="I307" s="12"/>
      <c r="J307" s="6"/>
      <c r="K307" s="12"/>
      <c r="L307" s="25">
        <v>85.5</v>
      </c>
      <c r="M307" s="6">
        <f t="shared" si="5"/>
        <v>171</v>
      </c>
      <c r="N307" s="6"/>
      <c r="O307" s="6" t="s">
        <v>1763</v>
      </c>
      <c r="P307" s="15">
        <v>0.1827</v>
      </c>
      <c r="Q307" s="18"/>
    </row>
    <row r="308" spans="1:17" s="1" customFormat="1" ht="20.100000000000001" customHeight="1" x14ac:dyDescent="0.15">
      <c r="A308" s="10">
        <v>306</v>
      </c>
      <c r="B308" s="25" t="s">
        <v>1764</v>
      </c>
      <c r="C308" s="8" t="s">
        <v>1765</v>
      </c>
      <c r="D308" s="31" t="s">
        <v>1344</v>
      </c>
      <c r="E308" s="6" t="s">
        <v>198</v>
      </c>
      <c r="F308" s="25">
        <v>1</v>
      </c>
      <c r="G308" s="11"/>
      <c r="H308" s="12"/>
      <c r="I308" s="12"/>
      <c r="J308" s="6"/>
      <c r="K308" s="12"/>
      <c r="L308" s="25">
        <v>91.8</v>
      </c>
      <c r="M308" s="6">
        <f t="shared" si="5"/>
        <v>91.8</v>
      </c>
      <c r="N308" s="6"/>
      <c r="O308" s="6" t="s">
        <v>1763</v>
      </c>
      <c r="P308" s="15">
        <v>9.1350000000000001E-2</v>
      </c>
      <c r="Q308" s="18"/>
    </row>
    <row r="309" spans="1:17" s="1" customFormat="1" ht="20.100000000000001" customHeight="1" x14ac:dyDescent="0.15">
      <c r="A309" s="10">
        <v>307</v>
      </c>
      <c r="B309" s="25" t="s">
        <v>1766</v>
      </c>
      <c r="C309" s="8" t="s">
        <v>1767</v>
      </c>
      <c r="D309" s="31" t="s">
        <v>1344</v>
      </c>
      <c r="E309" s="6" t="s">
        <v>198</v>
      </c>
      <c r="F309" s="25">
        <v>1</v>
      </c>
      <c r="G309" s="11"/>
      <c r="H309" s="12"/>
      <c r="I309" s="12"/>
      <c r="J309" s="6"/>
      <c r="K309" s="12"/>
      <c r="L309" s="25">
        <v>91.8</v>
      </c>
      <c r="M309" s="6">
        <f t="shared" si="5"/>
        <v>91.8</v>
      </c>
      <c r="N309" s="6"/>
      <c r="O309" s="6" t="s">
        <v>1763</v>
      </c>
      <c r="P309" s="15">
        <v>9.1350000000000001E-2</v>
      </c>
      <c r="Q309" s="18"/>
    </row>
    <row r="310" spans="1:17" s="1" customFormat="1" ht="20.100000000000001" customHeight="1" x14ac:dyDescent="0.15">
      <c r="A310" s="10">
        <v>308</v>
      </c>
      <c r="B310" s="25" t="s">
        <v>1768</v>
      </c>
      <c r="C310" s="8" t="s">
        <v>1769</v>
      </c>
      <c r="D310" s="31" t="s">
        <v>1344</v>
      </c>
      <c r="E310" s="6" t="s">
        <v>198</v>
      </c>
      <c r="F310" s="25">
        <v>1</v>
      </c>
      <c r="G310" s="11"/>
      <c r="H310" s="12"/>
      <c r="I310" s="12"/>
      <c r="J310" s="6"/>
      <c r="K310" s="12"/>
      <c r="L310" s="25">
        <v>195.4</v>
      </c>
      <c r="M310" s="6">
        <f t="shared" si="5"/>
        <v>195.4</v>
      </c>
      <c r="N310" s="6"/>
      <c r="O310" s="6" t="s">
        <v>1770</v>
      </c>
      <c r="P310" s="15">
        <v>0.31755</v>
      </c>
      <c r="Q310" s="18"/>
    </row>
    <row r="311" spans="1:17" s="1" customFormat="1" ht="20.100000000000001" customHeight="1" x14ac:dyDescent="0.15">
      <c r="A311" s="10">
        <v>309</v>
      </c>
      <c r="B311" s="25" t="s">
        <v>1771</v>
      </c>
      <c r="C311" s="8" t="s">
        <v>1772</v>
      </c>
      <c r="D311" s="31" t="s">
        <v>1344</v>
      </c>
      <c r="E311" s="6" t="s">
        <v>198</v>
      </c>
      <c r="F311" s="25">
        <v>1</v>
      </c>
      <c r="G311" s="11"/>
      <c r="H311" s="12"/>
      <c r="I311" s="12"/>
      <c r="J311" s="6"/>
      <c r="K311" s="12"/>
      <c r="L311" s="25">
        <v>195.4</v>
      </c>
      <c r="M311" s="6">
        <f t="shared" si="5"/>
        <v>195.4</v>
      </c>
      <c r="N311" s="6"/>
      <c r="O311" s="6" t="s">
        <v>1770</v>
      </c>
      <c r="P311" s="15">
        <v>0.31755</v>
      </c>
      <c r="Q311" s="18"/>
    </row>
    <row r="312" spans="1:17" s="1" customFormat="1" ht="20.100000000000001" customHeight="1" x14ac:dyDescent="0.15">
      <c r="A312" s="10">
        <v>310</v>
      </c>
      <c r="B312" s="25" t="s">
        <v>1773</v>
      </c>
      <c r="C312" s="8" t="s">
        <v>1774</v>
      </c>
      <c r="D312" s="31" t="s">
        <v>1344</v>
      </c>
      <c r="E312" s="6" t="s">
        <v>198</v>
      </c>
      <c r="F312" s="25">
        <v>2</v>
      </c>
      <c r="G312" s="11"/>
      <c r="H312" s="12"/>
      <c r="I312" s="12"/>
      <c r="J312" s="6"/>
      <c r="K312" s="12"/>
      <c r="L312" s="25">
        <v>39.1</v>
      </c>
      <c r="M312" s="6">
        <f t="shared" si="5"/>
        <v>78.2</v>
      </c>
      <c r="N312" s="6"/>
      <c r="O312" s="6" t="s">
        <v>1775</v>
      </c>
      <c r="P312" s="15">
        <v>8.3699999999999997E-2</v>
      </c>
      <c r="Q312" s="18"/>
    </row>
    <row r="313" spans="1:17" s="1" customFormat="1" ht="20.100000000000001" customHeight="1" x14ac:dyDescent="0.15">
      <c r="A313" s="10">
        <v>311</v>
      </c>
      <c r="B313" s="25" t="s">
        <v>1776</v>
      </c>
      <c r="C313" s="8" t="s">
        <v>1777</v>
      </c>
      <c r="D313" s="31" t="s">
        <v>1344</v>
      </c>
      <c r="E313" s="6" t="s">
        <v>198</v>
      </c>
      <c r="F313" s="25">
        <v>2</v>
      </c>
      <c r="G313" s="11"/>
      <c r="H313" s="12"/>
      <c r="I313" s="12"/>
      <c r="J313" s="6"/>
      <c r="K313" s="12"/>
      <c r="L313" s="25">
        <v>42.3</v>
      </c>
      <c r="M313" s="6">
        <f t="shared" si="5"/>
        <v>84.6</v>
      </c>
      <c r="N313" s="6"/>
      <c r="O313" s="6" t="s">
        <v>1745</v>
      </c>
      <c r="P313" s="15">
        <v>9.7199999999999995E-2</v>
      </c>
      <c r="Q313" s="18"/>
    </row>
    <row r="314" spans="1:17" s="1" customFormat="1" ht="20.100000000000001" customHeight="1" x14ac:dyDescent="0.15">
      <c r="A314" s="10">
        <v>312</v>
      </c>
      <c r="B314" s="25" t="s">
        <v>1778</v>
      </c>
      <c r="C314" s="8" t="s">
        <v>1779</v>
      </c>
      <c r="D314" s="31" t="s">
        <v>1344</v>
      </c>
      <c r="E314" s="6" t="s">
        <v>198</v>
      </c>
      <c r="F314" s="25">
        <v>6</v>
      </c>
      <c r="G314" s="11"/>
      <c r="H314" s="12"/>
      <c r="I314" s="12"/>
      <c r="J314" s="6"/>
      <c r="K314" s="12"/>
      <c r="L314" s="25">
        <v>55.5</v>
      </c>
      <c r="M314" s="6">
        <f t="shared" si="5"/>
        <v>333</v>
      </c>
      <c r="N314" s="6"/>
      <c r="O314" s="6" t="s">
        <v>1780</v>
      </c>
      <c r="P314" s="15">
        <v>0.35370000000000001</v>
      </c>
      <c r="Q314" s="18"/>
    </row>
    <row r="315" spans="1:17" s="1" customFormat="1" ht="20.100000000000001" customHeight="1" x14ac:dyDescent="0.15">
      <c r="A315" s="10">
        <v>313</v>
      </c>
      <c r="B315" s="25" t="s">
        <v>1781</v>
      </c>
      <c r="C315" s="8" t="s">
        <v>1782</v>
      </c>
      <c r="D315" s="31" t="s">
        <v>1344</v>
      </c>
      <c r="E315" s="6" t="s">
        <v>198</v>
      </c>
      <c r="F315" s="25">
        <v>2</v>
      </c>
      <c r="G315" s="11"/>
      <c r="H315" s="12"/>
      <c r="I315" s="12"/>
      <c r="J315" s="6"/>
      <c r="K315" s="12"/>
      <c r="L315" s="25">
        <v>43.1</v>
      </c>
      <c r="M315" s="6">
        <f t="shared" si="5"/>
        <v>86.2</v>
      </c>
      <c r="N315" s="6"/>
      <c r="O315" s="6" t="s">
        <v>1783</v>
      </c>
      <c r="P315" s="15">
        <v>9.1800000000000007E-2</v>
      </c>
      <c r="Q315" s="18"/>
    </row>
    <row r="316" spans="1:17" s="1" customFormat="1" ht="20.100000000000001" customHeight="1" x14ac:dyDescent="0.15">
      <c r="A316" s="10">
        <v>314</v>
      </c>
      <c r="B316" s="25" t="s">
        <v>1784</v>
      </c>
      <c r="C316" s="8" t="s">
        <v>1785</v>
      </c>
      <c r="D316" s="31" t="s">
        <v>1344</v>
      </c>
      <c r="E316" s="6" t="s">
        <v>198</v>
      </c>
      <c r="F316" s="25">
        <v>10</v>
      </c>
      <c r="G316" s="11"/>
      <c r="H316" s="12"/>
      <c r="I316" s="12"/>
      <c r="J316" s="6"/>
      <c r="K316" s="12"/>
      <c r="L316" s="25">
        <v>67.5</v>
      </c>
      <c r="M316" s="6">
        <f t="shared" si="5"/>
        <v>675</v>
      </c>
      <c r="N316" s="6"/>
      <c r="O316" s="6" t="s">
        <v>1786</v>
      </c>
      <c r="P316" s="15">
        <v>0.71550000000000002</v>
      </c>
      <c r="Q316" s="18"/>
    </row>
    <row r="317" spans="1:17" s="1" customFormat="1" ht="20.100000000000001" customHeight="1" x14ac:dyDescent="0.15">
      <c r="A317" s="10">
        <v>315</v>
      </c>
      <c r="B317" s="25" t="s">
        <v>1787</v>
      </c>
      <c r="C317" s="8" t="s">
        <v>1788</v>
      </c>
      <c r="D317" s="31" t="s">
        <v>1344</v>
      </c>
      <c r="E317" s="6" t="s">
        <v>198</v>
      </c>
      <c r="F317" s="25">
        <v>4</v>
      </c>
      <c r="G317" s="11"/>
      <c r="H317" s="12"/>
      <c r="I317" s="12"/>
      <c r="J317" s="6"/>
      <c r="K317" s="12"/>
      <c r="L317" s="25">
        <v>98.8</v>
      </c>
      <c r="M317" s="6">
        <f t="shared" si="5"/>
        <v>395.2</v>
      </c>
      <c r="N317" s="6"/>
      <c r="O317" s="6" t="s">
        <v>1789</v>
      </c>
      <c r="P317" s="15">
        <v>0.4194</v>
      </c>
      <c r="Q317" s="18"/>
    </row>
    <row r="318" spans="1:17" s="1" customFormat="1" ht="20.100000000000001" customHeight="1" x14ac:dyDescent="0.15">
      <c r="A318" s="10">
        <v>316</v>
      </c>
      <c r="B318" s="25" t="s">
        <v>1790</v>
      </c>
      <c r="C318" s="8" t="s">
        <v>1791</v>
      </c>
      <c r="D318" s="31" t="s">
        <v>1344</v>
      </c>
      <c r="E318" s="6" t="s">
        <v>198</v>
      </c>
      <c r="F318" s="25">
        <v>4</v>
      </c>
      <c r="G318" s="11"/>
      <c r="H318" s="12"/>
      <c r="I318" s="12"/>
      <c r="J318" s="6"/>
      <c r="K318" s="12"/>
      <c r="L318" s="25">
        <v>108.8</v>
      </c>
      <c r="M318" s="6">
        <f t="shared" si="5"/>
        <v>435.2</v>
      </c>
      <c r="N318" s="6"/>
      <c r="O318" s="6" t="s">
        <v>1789</v>
      </c>
      <c r="P318" s="15">
        <v>0.4194</v>
      </c>
      <c r="Q318" s="18"/>
    </row>
    <row r="319" spans="1:17" s="1" customFormat="1" ht="20.100000000000001" customHeight="1" x14ac:dyDescent="0.15">
      <c r="A319" s="10">
        <v>317</v>
      </c>
      <c r="B319" s="25" t="s">
        <v>1792</v>
      </c>
      <c r="C319" s="8" t="s">
        <v>1793</v>
      </c>
      <c r="D319" s="31" t="s">
        <v>1344</v>
      </c>
      <c r="E319" s="6" t="s">
        <v>198</v>
      </c>
      <c r="F319" s="25">
        <v>2</v>
      </c>
      <c r="G319" s="11"/>
      <c r="H319" s="12"/>
      <c r="I319" s="12"/>
      <c r="J319" s="6"/>
      <c r="K319" s="12"/>
      <c r="L319" s="25">
        <v>99.8</v>
      </c>
      <c r="M319" s="6">
        <f t="shared" si="5"/>
        <v>199.6</v>
      </c>
      <c r="N319" s="6"/>
      <c r="O319" s="6" t="s">
        <v>1794</v>
      </c>
      <c r="P319" s="15">
        <v>0.20995</v>
      </c>
      <c r="Q319" s="18"/>
    </row>
    <row r="320" spans="1:17" s="1" customFormat="1" ht="20.100000000000001" customHeight="1" x14ac:dyDescent="0.15">
      <c r="A320" s="10">
        <v>318</v>
      </c>
      <c r="B320" s="25" t="s">
        <v>1795</v>
      </c>
      <c r="C320" s="8" t="s">
        <v>1796</v>
      </c>
      <c r="D320" s="31" t="s">
        <v>1344</v>
      </c>
      <c r="E320" s="6" t="s">
        <v>198</v>
      </c>
      <c r="F320" s="25">
        <v>2</v>
      </c>
      <c r="G320" s="11"/>
      <c r="H320" s="12"/>
      <c r="I320" s="12"/>
      <c r="J320" s="6"/>
      <c r="K320" s="12"/>
      <c r="L320" s="25">
        <v>99.8</v>
      </c>
      <c r="M320" s="6">
        <f t="shared" si="5"/>
        <v>199.6</v>
      </c>
      <c r="N320" s="6"/>
      <c r="O320" s="6" t="s">
        <v>1794</v>
      </c>
      <c r="P320" s="15">
        <v>0.20995</v>
      </c>
      <c r="Q320" s="18"/>
    </row>
    <row r="321" spans="1:17" s="1" customFormat="1" ht="20.100000000000001" customHeight="1" x14ac:dyDescent="0.15">
      <c r="A321" s="10">
        <v>319</v>
      </c>
      <c r="B321" s="25" t="s">
        <v>1797</v>
      </c>
      <c r="C321" s="8" t="s">
        <v>1798</v>
      </c>
      <c r="D321" s="31" t="s">
        <v>1344</v>
      </c>
      <c r="E321" s="6" t="s">
        <v>198</v>
      </c>
      <c r="F321" s="25">
        <v>4</v>
      </c>
      <c r="G321" s="11"/>
      <c r="H321" s="12"/>
      <c r="I321" s="12"/>
      <c r="J321" s="6"/>
      <c r="K321" s="12"/>
      <c r="L321" s="25">
        <v>181.6</v>
      </c>
      <c r="M321" s="6">
        <f t="shared" si="5"/>
        <v>726.4</v>
      </c>
      <c r="N321" s="6"/>
      <c r="O321" s="6" t="s">
        <v>1799</v>
      </c>
      <c r="P321" s="15">
        <v>0.77039999999999997</v>
      </c>
      <c r="Q321" s="18"/>
    </row>
    <row r="322" spans="1:17" s="1" customFormat="1" ht="20.100000000000001" customHeight="1" x14ac:dyDescent="0.15">
      <c r="A322" s="10">
        <v>320</v>
      </c>
      <c r="B322" s="25" t="s">
        <v>1800</v>
      </c>
      <c r="C322" s="8" t="s">
        <v>1801</v>
      </c>
      <c r="D322" s="31" t="s">
        <v>1344</v>
      </c>
      <c r="E322" s="6" t="s">
        <v>198</v>
      </c>
      <c r="F322" s="25">
        <v>2</v>
      </c>
      <c r="G322" s="11"/>
      <c r="H322" s="12"/>
      <c r="I322" s="12"/>
      <c r="J322" s="6"/>
      <c r="K322" s="12"/>
      <c r="L322" s="25">
        <v>98.3</v>
      </c>
      <c r="M322" s="6">
        <f t="shared" si="5"/>
        <v>196.6</v>
      </c>
      <c r="N322" s="6"/>
      <c r="O322" s="6" t="s">
        <v>1760</v>
      </c>
      <c r="P322" s="15">
        <v>0.20615</v>
      </c>
      <c r="Q322" s="18"/>
    </row>
    <row r="323" spans="1:17" s="1" customFormat="1" ht="20.100000000000001" customHeight="1" x14ac:dyDescent="0.15">
      <c r="A323" s="10">
        <v>321</v>
      </c>
      <c r="B323" s="25" t="s">
        <v>1802</v>
      </c>
      <c r="C323" s="8" t="s">
        <v>1803</v>
      </c>
      <c r="D323" s="31" t="s">
        <v>1344</v>
      </c>
      <c r="E323" s="6" t="s">
        <v>198</v>
      </c>
      <c r="F323" s="25">
        <v>2</v>
      </c>
      <c r="G323" s="11"/>
      <c r="H323" s="12"/>
      <c r="I323" s="12"/>
      <c r="J323" s="6"/>
      <c r="K323" s="12"/>
      <c r="L323" s="25">
        <v>191.8</v>
      </c>
      <c r="M323" s="6">
        <f t="shared" si="5"/>
        <v>383.6</v>
      </c>
      <c r="N323" s="6"/>
      <c r="O323" s="6" t="s">
        <v>1804</v>
      </c>
      <c r="P323" s="15">
        <v>0.62060000000000004</v>
      </c>
      <c r="Q323" s="18"/>
    </row>
    <row r="324" spans="1:17" s="1" customFormat="1" ht="20.100000000000001" customHeight="1" x14ac:dyDescent="0.15">
      <c r="A324" s="10">
        <v>322</v>
      </c>
      <c r="B324" s="25" t="s">
        <v>1805</v>
      </c>
      <c r="C324" s="8" t="s">
        <v>1806</v>
      </c>
      <c r="D324" s="31" t="s">
        <v>1344</v>
      </c>
      <c r="E324" s="6" t="s">
        <v>198</v>
      </c>
      <c r="F324" s="25">
        <v>2</v>
      </c>
      <c r="G324" s="11"/>
      <c r="H324" s="12"/>
      <c r="I324" s="12"/>
      <c r="J324" s="6"/>
      <c r="K324" s="12"/>
      <c r="L324" s="25">
        <v>191.8</v>
      </c>
      <c r="M324" s="6">
        <f t="shared" si="5"/>
        <v>383.6</v>
      </c>
      <c r="N324" s="6"/>
      <c r="O324" s="6" t="s">
        <v>1804</v>
      </c>
      <c r="P324" s="15">
        <v>0.62060000000000004</v>
      </c>
      <c r="Q324" s="18"/>
    </row>
    <row r="325" spans="1:17" s="1" customFormat="1" ht="20.100000000000001" customHeight="1" x14ac:dyDescent="0.15">
      <c r="A325" s="10">
        <v>323</v>
      </c>
      <c r="B325" s="25" t="s">
        <v>1807</v>
      </c>
      <c r="C325" s="8" t="s">
        <v>1808</v>
      </c>
      <c r="D325" s="31" t="s">
        <v>1344</v>
      </c>
      <c r="E325" s="6" t="s">
        <v>198</v>
      </c>
      <c r="F325" s="25">
        <v>6</v>
      </c>
      <c r="G325" s="11"/>
      <c r="H325" s="12"/>
      <c r="I325" s="12"/>
      <c r="J325" s="6"/>
      <c r="K325" s="12"/>
      <c r="L325" s="25">
        <v>86.1</v>
      </c>
      <c r="M325" s="6">
        <f t="shared" si="5"/>
        <v>516.59999999999991</v>
      </c>
      <c r="N325" s="6"/>
      <c r="O325" s="6" t="s">
        <v>1763</v>
      </c>
      <c r="P325" s="15">
        <v>0.54810000000000003</v>
      </c>
      <c r="Q325" s="18"/>
    </row>
    <row r="326" spans="1:17" s="1" customFormat="1" ht="20.100000000000001" customHeight="1" x14ac:dyDescent="0.15">
      <c r="A326" s="10">
        <v>324</v>
      </c>
      <c r="B326" s="25" t="s">
        <v>1809</v>
      </c>
      <c r="C326" s="8" t="s">
        <v>1810</v>
      </c>
      <c r="D326" s="31" t="s">
        <v>1344</v>
      </c>
      <c r="E326" s="6" t="s">
        <v>198</v>
      </c>
      <c r="F326" s="25">
        <v>2</v>
      </c>
      <c r="G326" s="11"/>
      <c r="H326" s="12"/>
      <c r="I326" s="12"/>
      <c r="J326" s="6"/>
      <c r="K326" s="12"/>
      <c r="L326" s="25">
        <v>92.4</v>
      </c>
      <c r="M326" s="6">
        <f t="shared" si="5"/>
        <v>184.8</v>
      </c>
      <c r="N326" s="6"/>
      <c r="O326" s="6" t="s">
        <v>1811</v>
      </c>
      <c r="P326" s="15">
        <v>0.19284999999999999</v>
      </c>
      <c r="Q326" s="18"/>
    </row>
    <row r="327" spans="1:17" s="1" customFormat="1" ht="20.100000000000001" customHeight="1" x14ac:dyDescent="0.15">
      <c r="A327" s="10">
        <v>325</v>
      </c>
      <c r="B327" s="25" t="s">
        <v>1812</v>
      </c>
      <c r="C327" s="8" t="s">
        <v>1813</v>
      </c>
      <c r="D327" s="31" t="s">
        <v>1344</v>
      </c>
      <c r="E327" s="6" t="s">
        <v>198</v>
      </c>
      <c r="F327" s="25">
        <v>2</v>
      </c>
      <c r="G327" s="11"/>
      <c r="H327" s="12"/>
      <c r="I327" s="12"/>
      <c r="J327" s="6"/>
      <c r="K327" s="12"/>
      <c r="L327" s="25">
        <v>92.4</v>
      </c>
      <c r="M327" s="6">
        <f t="shared" si="5"/>
        <v>184.8</v>
      </c>
      <c r="N327" s="6"/>
      <c r="O327" s="6" t="s">
        <v>1811</v>
      </c>
      <c r="P327" s="15">
        <v>0.19284999999999999</v>
      </c>
      <c r="Q327" s="18"/>
    </row>
    <row r="328" spans="1:17" s="1" customFormat="1" ht="20.100000000000001" customHeight="1" x14ac:dyDescent="0.15">
      <c r="A328" s="10">
        <v>326</v>
      </c>
      <c r="B328" s="25" t="s">
        <v>1814</v>
      </c>
      <c r="C328" s="8" t="s">
        <v>1815</v>
      </c>
      <c r="D328" s="31" t="s">
        <v>1344</v>
      </c>
      <c r="E328" s="6" t="s">
        <v>198</v>
      </c>
      <c r="F328" s="25">
        <v>1</v>
      </c>
      <c r="G328" s="11"/>
      <c r="H328" s="12"/>
      <c r="I328" s="12"/>
      <c r="J328" s="6"/>
      <c r="K328" s="12"/>
      <c r="L328" s="25">
        <v>92.4</v>
      </c>
      <c r="M328" s="6">
        <f t="shared" si="5"/>
        <v>92.4</v>
      </c>
      <c r="N328" s="6"/>
      <c r="O328" s="6" t="s">
        <v>1811</v>
      </c>
      <c r="P328" s="15">
        <v>9.6424999999999997E-2</v>
      </c>
      <c r="Q328" s="18"/>
    </row>
    <row r="329" spans="1:17" s="1" customFormat="1" ht="20.100000000000001" customHeight="1" x14ac:dyDescent="0.15">
      <c r="A329" s="10">
        <v>327</v>
      </c>
      <c r="B329" s="25" t="s">
        <v>1816</v>
      </c>
      <c r="C329" s="8" t="s">
        <v>1817</v>
      </c>
      <c r="D329" s="31" t="s">
        <v>1344</v>
      </c>
      <c r="E329" s="6" t="s">
        <v>198</v>
      </c>
      <c r="F329" s="25">
        <v>1</v>
      </c>
      <c r="G329" s="11"/>
      <c r="H329" s="12"/>
      <c r="I329" s="12"/>
      <c r="J329" s="6"/>
      <c r="K329" s="12"/>
      <c r="L329" s="25">
        <v>92.4</v>
      </c>
      <c r="M329" s="6">
        <f t="shared" si="5"/>
        <v>92.4</v>
      </c>
      <c r="N329" s="6"/>
      <c r="O329" s="6" t="s">
        <v>1811</v>
      </c>
      <c r="P329" s="15">
        <v>9.6424999999999997E-2</v>
      </c>
      <c r="Q329" s="18"/>
    </row>
    <row r="330" spans="1:17" s="1" customFormat="1" ht="20.100000000000001" customHeight="1" x14ac:dyDescent="0.15">
      <c r="A330" s="10">
        <v>328</v>
      </c>
      <c r="B330" s="25" t="s">
        <v>1818</v>
      </c>
      <c r="C330" s="8" t="s">
        <v>1819</v>
      </c>
      <c r="D330" s="31" t="s">
        <v>1344</v>
      </c>
      <c r="E330" s="6" t="s">
        <v>198</v>
      </c>
      <c r="F330" s="25">
        <v>2</v>
      </c>
      <c r="G330" s="11"/>
      <c r="H330" s="12"/>
      <c r="I330" s="12"/>
      <c r="J330" s="6"/>
      <c r="K330" s="12"/>
      <c r="L330" s="25">
        <v>203.2</v>
      </c>
      <c r="M330" s="6">
        <f t="shared" si="5"/>
        <v>406.4</v>
      </c>
      <c r="N330" s="6"/>
      <c r="O330" s="6" t="s">
        <v>1820</v>
      </c>
      <c r="P330" s="15">
        <v>0.61319999999999997</v>
      </c>
      <c r="Q330" s="18"/>
    </row>
    <row r="331" spans="1:17" s="1" customFormat="1" ht="20.100000000000001" customHeight="1" x14ac:dyDescent="0.15">
      <c r="A331" s="10">
        <v>329</v>
      </c>
      <c r="B331" s="25" t="s">
        <v>1821</v>
      </c>
      <c r="C331" s="8" t="s">
        <v>1822</v>
      </c>
      <c r="D331" s="31" t="s">
        <v>1344</v>
      </c>
      <c r="E331" s="6" t="s">
        <v>198</v>
      </c>
      <c r="F331" s="25">
        <v>2</v>
      </c>
      <c r="G331" s="11"/>
      <c r="H331" s="12"/>
      <c r="I331" s="12"/>
      <c r="J331" s="6"/>
      <c r="K331" s="12"/>
      <c r="L331" s="25">
        <v>203.2</v>
      </c>
      <c r="M331" s="6">
        <f t="shared" si="5"/>
        <v>406.4</v>
      </c>
      <c r="N331" s="6"/>
      <c r="O331" s="6" t="s">
        <v>1820</v>
      </c>
      <c r="P331" s="15">
        <v>0.61319999999999997</v>
      </c>
      <c r="Q331" s="18"/>
    </row>
    <row r="332" spans="1:17" s="1" customFormat="1" ht="20.100000000000001" customHeight="1" x14ac:dyDescent="0.15">
      <c r="A332" s="10">
        <v>330</v>
      </c>
      <c r="B332" s="25" t="s">
        <v>1823</v>
      </c>
      <c r="C332" s="8" t="s">
        <v>1824</v>
      </c>
      <c r="D332" s="31" t="s">
        <v>1344</v>
      </c>
      <c r="E332" s="6" t="s">
        <v>198</v>
      </c>
      <c r="F332" s="25">
        <v>2</v>
      </c>
      <c r="G332" s="11"/>
      <c r="H332" s="12"/>
      <c r="I332" s="12"/>
      <c r="J332" s="6"/>
      <c r="K332" s="12"/>
      <c r="L332" s="25">
        <v>197.6</v>
      </c>
      <c r="M332" s="6">
        <f t="shared" si="5"/>
        <v>395.2</v>
      </c>
      <c r="N332" s="6"/>
      <c r="O332" s="6" t="s">
        <v>1825</v>
      </c>
      <c r="P332" s="15">
        <v>0.876</v>
      </c>
      <c r="Q332" s="18"/>
    </row>
    <row r="333" spans="1:17" s="1" customFormat="1" ht="20.100000000000001" customHeight="1" x14ac:dyDescent="0.15">
      <c r="A333" s="10">
        <v>331</v>
      </c>
      <c r="B333" s="25" t="s">
        <v>1826</v>
      </c>
      <c r="C333" s="8" t="s">
        <v>1827</v>
      </c>
      <c r="D333" s="31" t="s">
        <v>1344</v>
      </c>
      <c r="E333" s="6" t="s">
        <v>198</v>
      </c>
      <c r="F333" s="25">
        <v>4</v>
      </c>
      <c r="G333" s="11"/>
      <c r="H333" s="12"/>
      <c r="I333" s="12"/>
      <c r="J333" s="6"/>
      <c r="K333" s="12"/>
      <c r="L333" s="25">
        <v>196</v>
      </c>
      <c r="M333" s="6">
        <f t="shared" si="5"/>
        <v>784</v>
      </c>
      <c r="N333" s="6"/>
      <c r="O333" s="6" t="s">
        <v>1770</v>
      </c>
      <c r="P333" s="15">
        <v>1.2702</v>
      </c>
      <c r="Q333" s="18"/>
    </row>
    <row r="334" spans="1:17" s="1" customFormat="1" ht="20.100000000000001" customHeight="1" x14ac:dyDescent="0.15">
      <c r="A334" s="10">
        <v>332</v>
      </c>
      <c r="B334" s="25" t="s">
        <v>1828</v>
      </c>
      <c r="C334" s="8" t="s">
        <v>1829</v>
      </c>
      <c r="D334" s="31" t="s">
        <v>1344</v>
      </c>
      <c r="E334" s="6" t="s">
        <v>198</v>
      </c>
      <c r="F334" s="25">
        <v>2</v>
      </c>
      <c r="G334" s="11"/>
      <c r="H334" s="12"/>
      <c r="I334" s="12"/>
      <c r="J334" s="6"/>
      <c r="K334" s="12"/>
      <c r="L334" s="25">
        <v>96.8</v>
      </c>
      <c r="M334" s="6">
        <f t="shared" si="5"/>
        <v>193.6</v>
      </c>
      <c r="N334" s="6"/>
      <c r="O334" s="6" t="s">
        <v>1830</v>
      </c>
      <c r="P334" s="15">
        <v>0.22140000000000001</v>
      </c>
      <c r="Q334" s="18"/>
    </row>
    <row r="335" spans="1:17" s="1" customFormat="1" ht="20.100000000000001" customHeight="1" x14ac:dyDescent="0.15">
      <c r="A335" s="10">
        <v>333</v>
      </c>
      <c r="B335" s="25" t="s">
        <v>1831</v>
      </c>
      <c r="C335" s="8" t="s">
        <v>1832</v>
      </c>
      <c r="D335" s="31" t="s">
        <v>1344</v>
      </c>
      <c r="E335" s="6" t="s">
        <v>198</v>
      </c>
      <c r="F335" s="25">
        <v>1</v>
      </c>
      <c r="G335" s="11"/>
      <c r="H335" s="12"/>
      <c r="I335" s="12"/>
      <c r="J335" s="6"/>
      <c r="K335" s="12"/>
      <c r="L335" s="25">
        <v>24.6</v>
      </c>
      <c r="M335" s="6">
        <f t="shared" si="5"/>
        <v>24.6</v>
      </c>
      <c r="N335" s="6"/>
      <c r="O335" s="6" t="s">
        <v>1833</v>
      </c>
      <c r="P335" s="15">
        <v>2.6100000000000002E-2</v>
      </c>
      <c r="Q335" s="18"/>
    </row>
    <row r="336" spans="1:17" s="1" customFormat="1" ht="20.100000000000001" customHeight="1" x14ac:dyDescent="0.15">
      <c r="A336" s="10">
        <v>334</v>
      </c>
      <c r="B336" s="25" t="s">
        <v>1834</v>
      </c>
      <c r="C336" s="8" t="s">
        <v>1835</v>
      </c>
      <c r="D336" s="31" t="s">
        <v>1344</v>
      </c>
      <c r="E336" s="6" t="s">
        <v>198</v>
      </c>
      <c r="F336" s="25">
        <v>2</v>
      </c>
      <c r="G336" s="11"/>
      <c r="H336" s="12"/>
      <c r="I336" s="12"/>
      <c r="J336" s="6"/>
      <c r="K336" s="12"/>
      <c r="L336" s="25">
        <v>20.399999999999999</v>
      </c>
      <c r="M336" s="6">
        <f t="shared" si="5"/>
        <v>40.799999999999997</v>
      </c>
      <c r="N336" s="6"/>
      <c r="O336" s="6" t="s">
        <v>1836</v>
      </c>
      <c r="P336" s="15">
        <v>4.3200000000000002E-2</v>
      </c>
      <c r="Q336" s="18"/>
    </row>
    <row r="337" spans="1:17" s="1" customFormat="1" ht="20.100000000000001" customHeight="1" x14ac:dyDescent="0.15">
      <c r="A337" s="10">
        <v>335</v>
      </c>
      <c r="B337" s="25" t="s">
        <v>1837</v>
      </c>
      <c r="C337" s="8" t="s">
        <v>1838</v>
      </c>
      <c r="D337" s="31" t="s">
        <v>1344</v>
      </c>
      <c r="E337" s="6" t="s">
        <v>198</v>
      </c>
      <c r="F337" s="25">
        <v>2</v>
      </c>
      <c r="G337" s="11"/>
      <c r="H337" s="12"/>
      <c r="I337" s="12"/>
      <c r="J337" s="6"/>
      <c r="K337" s="12"/>
      <c r="L337" s="25">
        <v>197.4</v>
      </c>
      <c r="M337" s="6">
        <f t="shared" si="5"/>
        <v>394.8</v>
      </c>
      <c r="N337" s="6"/>
      <c r="O337" s="6" t="s">
        <v>1839</v>
      </c>
      <c r="P337" s="15">
        <v>0.40139999999999998</v>
      </c>
      <c r="Q337" s="18"/>
    </row>
    <row r="338" spans="1:17" s="1" customFormat="1" ht="20.100000000000001" customHeight="1" x14ac:dyDescent="0.15">
      <c r="A338" s="10">
        <v>336</v>
      </c>
      <c r="B338" s="25" t="s">
        <v>1840</v>
      </c>
      <c r="C338" s="8" t="s">
        <v>1841</v>
      </c>
      <c r="D338" s="31" t="s">
        <v>1344</v>
      </c>
      <c r="E338" s="6" t="s">
        <v>198</v>
      </c>
      <c r="F338" s="25">
        <v>1</v>
      </c>
      <c r="G338" s="11"/>
      <c r="H338" s="12"/>
      <c r="I338" s="12"/>
      <c r="J338" s="6"/>
      <c r="K338" s="12"/>
      <c r="L338" s="25">
        <v>154.5</v>
      </c>
      <c r="M338" s="6">
        <f t="shared" si="5"/>
        <v>154.5</v>
      </c>
      <c r="N338" s="6"/>
      <c r="O338" s="6" t="s">
        <v>1842</v>
      </c>
      <c r="P338" s="15">
        <v>0.16625000000000001</v>
      </c>
      <c r="Q338" s="18"/>
    </row>
    <row r="339" spans="1:17" s="1" customFormat="1" ht="20.100000000000001" customHeight="1" x14ac:dyDescent="0.15">
      <c r="A339" s="10">
        <v>337</v>
      </c>
      <c r="B339" s="25" t="s">
        <v>1843</v>
      </c>
      <c r="C339" s="8" t="s">
        <v>1844</v>
      </c>
      <c r="D339" s="31" t="s">
        <v>1344</v>
      </c>
      <c r="E339" s="6" t="s">
        <v>198</v>
      </c>
      <c r="F339" s="25">
        <v>1</v>
      </c>
      <c r="G339" s="11"/>
      <c r="H339" s="12"/>
      <c r="I339" s="12"/>
      <c r="J339" s="6"/>
      <c r="K339" s="12"/>
      <c r="L339" s="25">
        <v>154.5</v>
      </c>
      <c r="M339" s="6">
        <f t="shared" si="5"/>
        <v>154.5</v>
      </c>
      <c r="N339" s="6"/>
      <c r="O339" s="6" t="s">
        <v>1842</v>
      </c>
      <c r="P339" s="15">
        <v>0.16625000000000001</v>
      </c>
      <c r="Q339" s="18"/>
    </row>
    <row r="340" spans="1:17" s="1" customFormat="1" ht="20.100000000000001" customHeight="1" x14ac:dyDescent="0.15">
      <c r="A340" s="10">
        <v>338</v>
      </c>
      <c r="B340" s="25" t="s">
        <v>1845</v>
      </c>
      <c r="C340" s="8" t="s">
        <v>1846</v>
      </c>
      <c r="D340" s="31" t="s">
        <v>1344</v>
      </c>
      <c r="E340" s="6" t="s">
        <v>198</v>
      </c>
      <c r="F340" s="25">
        <v>1</v>
      </c>
      <c r="G340" s="11"/>
      <c r="H340" s="12"/>
      <c r="I340" s="12"/>
      <c r="J340" s="6"/>
      <c r="K340" s="12"/>
      <c r="L340" s="25">
        <v>151.80000000000001</v>
      </c>
      <c r="M340" s="6">
        <f t="shared" si="5"/>
        <v>151.80000000000001</v>
      </c>
      <c r="N340" s="6"/>
      <c r="O340" s="6" t="s">
        <v>1847</v>
      </c>
      <c r="P340" s="15">
        <v>0.16292499999999999</v>
      </c>
      <c r="Q340" s="18"/>
    </row>
    <row r="341" spans="1:17" s="1" customFormat="1" ht="20.100000000000001" customHeight="1" x14ac:dyDescent="0.15">
      <c r="A341" s="10">
        <v>339</v>
      </c>
      <c r="B341" s="25" t="s">
        <v>1848</v>
      </c>
      <c r="C341" s="8" t="s">
        <v>1849</v>
      </c>
      <c r="D341" s="31" t="s">
        <v>1344</v>
      </c>
      <c r="E341" s="6" t="s">
        <v>198</v>
      </c>
      <c r="F341" s="25">
        <v>1</v>
      </c>
      <c r="G341" s="11"/>
      <c r="H341" s="12"/>
      <c r="I341" s="12"/>
      <c r="J341" s="6"/>
      <c r="K341" s="12"/>
      <c r="L341" s="25">
        <v>151.80000000000001</v>
      </c>
      <c r="M341" s="6">
        <f t="shared" si="5"/>
        <v>151.80000000000001</v>
      </c>
      <c r="N341" s="6"/>
      <c r="O341" s="6" t="s">
        <v>1847</v>
      </c>
      <c r="P341" s="15">
        <v>0.16292499999999999</v>
      </c>
      <c r="Q341" s="18"/>
    </row>
    <row r="342" spans="1:17" s="1" customFormat="1" ht="20.100000000000001" customHeight="1" x14ac:dyDescent="0.15">
      <c r="A342" s="10">
        <v>340</v>
      </c>
      <c r="B342" s="25" t="s">
        <v>1850</v>
      </c>
      <c r="C342" s="8" t="s">
        <v>1851</v>
      </c>
      <c r="D342" s="31" t="s">
        <v>1344</v>
      </c>
      <c r="E342" s="6" t="s">
        <v>198</v>
      </c>
      <c r="F342" s="25">
        <v>1</v>
      </c>
      <c r="G342" s="11"/>
      <c r="H342" s="12"/>
      <c r="I342" s="12"/>
      <c r="J342" s="6"/>
      <c r="K342" s="12"/>
      <c r="L342" s="25">
        <v>9.8000000000000007</v>
      </c>
      <c r="M342" s="6">
        <f t="shared" si="5"/>
        <v>9.8000000000000007</v>
      </c>
      <c r="N342" s="6"/>
      <c r="O342" s="6" t="s">
        <v>1852</v>
      </c>
      <c r="P342" s="15">
        <v>1.035E-2</v>
      </c>
      <c r="Q342" s="18"/>
    </row>
    <row r="343" spans="1:17" s="1" customFormat="1" ht="20.100000000000001" customHeight="1" x14ac:dyDescent="0.15">
      <c r="A343" s="10">
        <v>341</v>
      </c>
      <c r="B343" s="25" t="s">
        <v>1853</v>
      </c>
      <c r="C343" s="8" t="s">
        <v>1854</v>
      </c>
      <c r="D343" s="31" t="s">
        <v>1344</v>
      </c>
      <c r="E343" s="6" t="s">
        <v>198</v>
      </c>
      <c r="F343" s="25">
        <v>9</v>
      </c>
      <c r="G343" s="11"/>
      <c r="H343" s="12"/>
      <c r="I343" s="12"/>
      <c r="J343" s="6"/>
      <c r="K343" s="12"/>
      <c r="L343" s="25">
        <v>42.6</v>
      </c>
      <c r="M343" s="6">
        <f t="shared" si="5"/>
        <v>383.40000000000003</v>
      </c>
      <c r="N343" s="6"/>
      <c r="O343" s="6" t="s">
        <v>1855</v>
      </c>
      <c r="P343" s="15">
        <v>0.40905000000000002</v>
      </c>
      <c r="Q343" s="18"/>
    </row>
    <row r="344" spans="1:17" s="1" customFormat="1" ht="20.100000000000001" customHeight="1" x14ac:dyDescent="0.15">
      <c r="A344" s="10">
        <v>342</v>
      </c>
      <c r="B344" s="25" t="s">
        <v>1856</v>
      </c>
      <c r="C344" s="8" t="s">
        <v>1857</v>
      </c>
      <c r="D344" s="31" t="s">
        <v>1344</v>
      </c>
      <c r="E344" s="6" t="s">
        <v>198</v>
      </c>
      <c r="F344" s="25">
        <v>6</v>
      </c>
      <c r="G344" s="11"/>
      <c r="H344" s="12"/>
      <c r="I344" s="12"/>
      <c r="J344" s="6"/>
      <c r="K344" s="12"/>
      <c r="L344" s="25">
        <v>54.3</v>
      </c>
      <c r="M344" s="6">
        <f t="shared" si="5"/>
        <v>325.79999999999995</v>
      </c>
      <c r="N344" s="6"/>
      <c r="O344" s="6" t="s">
        <v>1858</v>
      </c>
      <c r="P344" s="15">
        <v>0.34560000000000002</v>
      </c>
      <c r="Q344" s="18"/>
    </row>
    <row r="345" spans="1:17" s="1" customFormat="1" ht="20.100000000000001" customHeight="1" x14ac:dyDescent="0.15">
      <c r="A345" s="10">
        <v>343</v>
      </c>
      <c r="B345" s="25" t="s">
        <v>1859</v>
      </c>
      <c r="C345" s="8" t="s">
        <v>1860</v>
      </c>
      <c r="D345" s="31" t="s">
        <v>1344</v>
      </c>
      <c r="E345" s="6" t="s">
        <v>198</v>
      </c>
      <c r="F345" s="25">
        <v>2</v>
      </c>
      <c r="G345" s="11"/>
      <c r="H345" s="12"/>
      <c r="I345" s="12"/>
      <c r="J345" s="6"/>
      <c r="K345" s="12"/>
      <c r="L345" s="25">
        <v>60.1</v>
      </c>
      <c r="M345" s="6">
        <f t="shared" ref="M345:M408" si="6">L345*F345</f>
        <v>120.2</v>
      </c>
      <c r="N345" s="6"/>
      <c r="O345" s="6" t="s">
        <v>1858</v>
      </c>
      <c r="P345" s="15">
        <v>0.1152</v>
      </c>
      <c r="Q345" s="18"/>
    </row>
    <row r="346" spans="1:17" s="1" customFormat="1" ht="20.100000000000001" customHeight="1" x14ac:dyDescent="0.15">
      <c r="A346" s="10">
        <v>344</v>
      </c>
      <c r="B346" s="25" t="s">
        <v>1861</v>
      </c>
      <c r="C346" s="8" t="s">
        <v>1862</v>
      </c>
      <c r="D346" s="31" t="s">
        <v>1344</v>
      </c>
      <c r="E346" s="6" t="s">
        <v>198</v>
      </c>
      <c r="F346" s="25">
        <v>1</v>
      </c>
      <c r="G346" s="11"/>
      <c r="H346" s="12"/>
      <c r="I346" s="12"/>
      <c r="J346" s="6"/>
      <c r="K346" s="12"/>
      <c r="L346" s="25">
        <v>35.200000000000003</v>
      </c>
      <c r="M346" s="6">
        <f t="shared" si="6"/>
        <v>35.200000000000003</v>
      </c>
      <c r="N346" s="6"/>
      <c r="O346" s="6" t="s">
        <v>1863</v>
      </c>
      <c r="P346" s="15">
        <v>3.7350000000000001E-2</v>
      </c>
      <c r="Q346" s="18"/>
    </row>
    <row r="347" spans="1:17" s="1" customFormat="1" ht="20.100000000000001" customHeight="1" x14ac:dyDescent="0.15">
      <c r="A347" s="10">
        <v>345</v>
      </c>
      <c r="B347" s="25" t="s">
        <v>1864</v>
      </c>
      <c r="C347" s="8" t="s">
        <v>1865</v>
      </c>
      <c r="D347" s="31" t="s">
        <v>1344</v>
      </c>
      <c r="E347" s="6" t="s">
        <v>198</v>
      </c>
      <c r="F347" s="25">
        <v>3</v>
      </c>
      <c r="G347" s="11"/>
      <c r="H347" s="12"/>
      <c r="I347" s="12"/>
      <c r="J347" s="6"/>
      <c r="K347" s="12"/>
      <c r="L347" s="25">
        <v>62.8</v>
      </c>
      <c r="M347" s="6">
        <f t="shared" si="6"/>
        <v>188.39999999999998</v>
      </c>
      <c r="N347" s="6"/>
      <c r="O347" s="6" t="s">
        <v>1866</v>
      </c>
      <c r="P347" s="15">
        <v>0.19980000000000001</v>
      </c>
      <c r="Q347" s="18"/>
    </row>
    <row r="348" spans="1:17" s="1" customFormat="1" ht="20.100000000000001" customHeight="1" x14ac:dyDescent="0.15">
      <c r="A348" s="10">
        <v>346</v>
      </c>
      <c r="B348" s="25" t="s">
        <v>1867</v>
      </c>
      <c r="C348" s="8" t="s">
        <v>1868</v>
      </c>
      <c r="D348" s="31" t="s">
        <v>1344</v>
      </c>
      <c r="E348" s="6" t="s">
        <v>198</v>
      </c>
      <c r="F348" s="25">
        <v>16</v>
      </c>
      <c r="G348" s="11"/>
      <c r="H348" s="12"/>
      <c r="I348" s="12"/>
      <c r="J348" s="6"/>
      <c r="K348" s="12"/>
      <c r="L348" s="25">
        <v>33.1</v>
      </c>
      <c r="M348" s="6">
        <f t="shared" si="6"/>
        <v>529.6</v>
      </c>
      <c r="N348" s="6"/>
      <c r="O348" s="6" t="s">
        <v>1869</v>
      </c>
      <c r="P348" s="15">
        <v>0.56159999999999999</v>
      </c>
      <c r="Q348" s="18"/>
    </row>
    <row r="349" spans="1:17" s="1" customFormat="1" ht="20.100000000000001" customHeight="1" x14ac:dyDescent="0.15">
      <c r="A349" s="10">
        <v>347</v>
      </c>
      <c r="B349" s="25" t="s">
        <v>1870</v>
      </c>
      <c r="C349" s="8" t="s">
        <v>1871</v>
      </c>
      <c r="D349" s="31" t="s">
        <v>1344</v>
      </c>
      <c r="E349" s="6" t="s">
        <v>198</v>
      </c>
      <c r="F349" s="25">
        <v>2</v>
      </c>
      <c r="G349" s="11"/>
      <c r="H349" s="12"/>
      <c r="I349" s="12"/>
      <c r="J349" s="6"/>
      <c r="K349" s="12"/>
      <c r="L349" s="25">
        <v>330.6</v>
      </c>
      <c r="M349" s="6">
        <f t="shared" si="6"/>
        <v>661.2</v>
      </c>
      <c r="N349" s="6"/>
      <c r="O349" s="6" t="s">
        <v>1872</v>
      </c>
      <c r="P349" s="15">
        <v>1.609272</v>
      </c>
      <c r="Q349" s="18"/>
    </row>
    <row r="350" spans="1:17" s="1" customFormat="1" ht="20.100000000000001" customHeight="1" x14ac:dyDescent="0.15">
      <c r="A350" s="10">
        <v>348</v>
      </c>
      <c r="B350" s="25" t="s">
        <v>1873</v>
      </c>
      <c r="C350" s="8" t="s">
        <v>1874</v>
      </c>
      <c r="D350" s="31" t="s">
        <v>1344</v>
      </c>
      <c r="E350" s="6" t="s">
        <v>198</v>
      </c>
      <c r="F350" s="25">
        <v>20</v>
      </c>
      <c r="G350" s="11"/>
      <c r="H350" s="12"/>
      <c r="I350" s="12"/>
      <c r="J350" s="6"/>
      <c r="K350" s="12"/>
      <c r="L350" s="25">
        <v>313.7</v>
      </c>
      <c r="M350" s="6">
        <f t="shared" si="6"/>
        <v>6274</v>
      </c>
      <c r="N350" s="6"/>
      <c r="O350" s="6" t="s">
        <v>1875</v>
      </c>
      <c r="P350" s="15">
        <v>6.4889999999999999</v>
      </c>
      <c r="Q350" s="18"/>
    </row>
    <row r="351" spans="1:17" s="1" customFormat="1" ht="20.100000000000001" customHeight="1" x14ac:dyDescent="0.15">
      <c r="A351" s="10">
        <v>349</v>
      </c>
      <c r="B351" s="25" t="s">
        <v>1876</v>
      </c>
      <c r="C351" s="8" t="s">
        <v>1877</v>
      </c>
      <c r="D351" s="31" t="s">
        <v>1344</v>
      </c>
      <c r="E351" s="6" t="s">
        <v>198</v>
      </c>
      <c r="F351" s="25">
        <v>4</v>
      </c>
      <c r="G351" s="11"/>
      <c r="H351" s="12"/>
      <c r="I351" s="12"/>
      <c r="J351" s="6"/>
      <c r="K351" s="12"/>
      <c r="L351" s="25">
        <v>322.10000000000002</v>
      </c>
      <c r="M351" s="6">
        <f t="shared" si="6"/>
        <v>1288.4000000000001</v>
      </c>
      <c r="N351" s="6"/>
      <c r="O351" s="6" t="s">
        <v>1878</v>
      </c>
      <c r="P351" s="15">
        <v>1.5263279999999999</v>
      </c>
      <c r="Q351" s="18"/>
    </row>
    <row r="352" spans="1:17" s="1" customFormat="1" ht="20.100000000000001" customHeight="1" x14ac:dyDescent="0.15">
      <c r="A352" s="10">
        <v>350</v>
      </c>
      <c r="B352" s="25" t="s">
        <v>1879</v>
      </c>
      <c r="C352" s="8" t="s">
        <v>1880</v>
      </c>
      <c r="D352" s="31" t="s">
        <v>1344</v>
      </c>
      <c r="E352" s="6" t="s">
        <v>198</v>
      </c>
      <c r="F352" s="25">
        <v>4</v>
      </c>
      <c r="G352" s="11"/>
      <c r="H352" s="12"/>
      <c r="I352" s="12"/>
      <c r="J352" s="6"/>
      <c r="K352" s="12"/>
      <c r="L352" s="25">
        <v>322.10000000000002</v>
      </c>
      <c r="M352" s="6">
        <f t="shared" si="6"/>
        <v>1288.4000000000001</v>
      </c>
      <c r="N352" s="6"/>
      <c r="O352" s="6" t="s">
        <v>1878</v>
      </c>
      <c r="P352" s="15">
        <v>1.5263279999999999</v>
      </c>
      <c r="Q352" s="18"/>
    </row>
    <row r="353" spans="1:17" s="1" customFormat="1" ht="20.100000000000001" customHeight="1" x14ac:dyDescent="0.15">
      <c r="A353" s="10">
        <v>351</v>
      </c>
      <c r="B353" s="25" t="s">
        <v>1881</v>
      </c>
      <c r="C353" s="8" t="s">
        <v>1882</v>
      </c>
      <c r="D353" s="31" t="s">
        <v>1344</v>
      </c>
      <c r="E353" s="6" t="s">
        <v>198</v>
      </c>
      <c r="F353" s="25">
        <v>6</v>
      </c>
      <c r="G353" s="11"/>
      <c r="H353" s="12"/>
      <c r="I353" s="12"/>
      <c r="J353" s="6"/>
      <c r="K353" s="12"/>
      <c r="L353" s="25">
        <v>322.10000000000002</v>
      </c>
      <c r="M353" s="6">
        <f t="shared" si="6"/>
        <v>1932.6000000000001</v>
      </c>
      <c r="N353" s="6"/>
      <c r="O353" s="6" t="s">
        <v>1878</v>
      </c>
      <c r="P353" s="15">
        <v>2.2894920000000001</v>
      </c>
      <c r="Q353" s="18"/>
    </row>
    <row r="354" spans="1:17" s="1" customFormat="1" ht="20.100000000000001" customHeight="1" x14ac:dyDescent="0.15">
      <c r="A354" s="10">
        <v>352</v>
      </c>
      <c r="B354" s="25" t="s">
        <v>1883</v>
      </c>
      <c r="C354" s="8" t="s">
        <v>1884</v>
      </c>
      <c r="D354" s="31" t="s">
        <v>1344</v>
      </c>
      <c r="E354" s="6" t="s">
        <v>198</v>
      </c>
      <c r="F354" s="25">
        <v>6</v>
      </c>
      <c r="G354" s="11"/>
      <c r="H354" s="12"/>
      <c r="I354" s="12"/>
      <c r="J354" s="6"/>
      <c r="K354" s="12"/>
      <c r="L354" s="25">
        <v>322.10000000000002</v>
      </c>
      <c r="M354" s="6">
        <f t="shared" si="6"/>
        <v>1932.6000000000001</v>
      </c>
      <c r="N354" s="6"/>
      <c r="O354" s="6" t="s">
        <v>1878</v>
      </c>
      <c r="P354" s="15">
        <v>2.2894920000000001</v>
      </c>
      <c r="Q354" s="18"/>
    </row>
    <row r="355" spans="1:17" s="1" customFormat="1" ht="20.100000000000001" customHeight="1" x14ac:dyDescent="0.15">
      <c r="A355" s="10">
        <v>353</v>
      </c>
      <c r="B355" s="25" t="s">
        <v>1885</v>
      </c>
      <c r="C355" s="8" t="s">
        <v>1886</v>
      </c>
      <c r="D355" s="31" t="s">
        <v>1344</v>
      </c>
      <c r="E355" s="6" t="s">
        <v>198</v>
      </c>
      <c r="F355" s="25">
        <v>6</v>
      </c>
      <c r="G355" s="11"/>
      <c r="H355" s="12"/>
      <c r="I355" s="12"/>
      <c r="J355" s="6"/>
      <c r="K355" s="12"/>
      <c r="L355" s="25">
        <v>322.10000000000002</v>
      </c>
      <c r="M355" s="6">
        <f t="shared" si="6"/>
        <v>1932.6000000000001</v>
      </c>
      <c r="N355" s="6"/>
      <c r="O355" s="6" t="s">
        <v>1878</v>
      </c>
      <c r="P355" s="15">
        <v>2.2894920000000001</v>
      </c>
      <c r="Q355" s="18"/>
    </row>
    <row r="356" spans="1:17" s="1" customFormat="1" ht="20.100000000000001" customHeight="1" x14ac:dyDescent="0.15">
      <c r="A356" s="10">
        <v>354</v>
      </c>
      <c r="B356" s="25" t="s">
        <v>1887</v>
      </c>
      <c r="C356" s="8" t="s">
        <v>1888</v>
      </c>
      <c r="D356" s="31" t="s">
        <v>1344</v>
      </c>
      <c r="E356" s="6" t="s">
        <v>198</v>
      </c>
      <c r="F356" s="25">
        <v>6</v>
      </c>
      <c r="G356" s="11"/>
      <c r="H356" s="12"/>
      <c r="I356" s="12"/>
      <c r="J356" s="6"/>
      <c r="K356" s="12"/>
      <c r="L356" s="25">
        <v>322.10000000000002</v>
      </c>
      <c r="M356" s="6">
        <f t="shared" si="6"/>
        <v>1932.6000000000001</v>
      </c>
      <c r="N356" s="6"/>
      <c r="O356" s="6" t="s">
        <v>1878</v>
      </c>
      <c r="P356" s="15">
        <v>2.2894920000000001</v>
      </c>
      <c r="Q356" s="18"/>
    </row>
    <row r="357" spans="1:17" s="1" customFormat="1" ht="20.100000000000001" customHeight="1" x14ac:dyDescent="0.15">
      <c r="A357" s="10">
        <v>355</v>
      </c>
      <c r="B357" s="25" t="s">
        <v>1889</v>
      </c>
      <c r="C357" s="8" t="s">
        <v>1890</v>
      </c>
      <c r="D357" s="31" t="s">
        <v>1344</v>
      </c>
      <c r="E357" s="6" t="s">
        <v>198</v>
      </c>
      <c r="F357" s="25">
        <v>2</v>
      </c>
      <c r="G357" s="11"/>
      <c r="H357" s="12"/>
      <c r="I357" s="12"/>
      <c r="J357" s="6"/>
      <c r="K357" s="12"/>
      <c r="L357" s="25">
        <v>322.10000000000002</v>
      </c>
      <c r="M357" s="6">
        <f t="shared" si="6"/>
        <v>644.20000000000005</v>
      </c>
      <c r="N357" s="6"/>
      <c r="O357" s="6" t="s">
        <v>1878</v>
      </c>
      <c r="P357" s="15">
        <v>0.76316399999999995</v>
      </c>
      <c r="Q357" s="18"/>
    </row>
    <row r="358" spans="1:17" s="1" customFormat="1" ht="20.100000000000001" customHeight="1" x14ac:dyDescent="0.15">
      <c r="A358" s="10">
        <v>356</v>
      </c>
      <c r="B358" s="25" t="s">
        <v>1891</v>
      </c>
      <c r="C358" s="8" t="s">
        <v>1892</v>
      </c>
      <c r="D358" s="31" t="s">
        <v>1344</v>
      </c>
      <c r="E358" s="6" t="s">
        <v>198</v>
      </c>
      <c r="F358" s="25">
        <v>2</v>
      </c>
      <c r="G358" s="11"/>
      <c r="H358" s="12"/>
      <c r="I358" s="12"/>
      <c r="J358" s="6"/>
      <c r="K358" s="12"/>
      <c r="L358" s="25">
        <v>322.10000000000002</v>
      </c>
      <c r="M358" s="6">
        <f t="shared" si="6"/>
        <v>644.20000000000005</v>
      </c>
      <c r="N358" s="6"/>
      <c r="O358" s="6" t="s">
        <v>1878</v>
      </c>
      <c r="P358" s="15">
        <v>0.76316399999999995</v>
      </c>
      <c r="Q358" s="18"/>
    </row>
    <row r="359" spans="1:17" s="1" customFormat="1" ht="20.100000000000001" customHeight="1" x14ac:dyDescent="0.15">
      <c r="A359" s="10">
        <v>357</v>
      </c>
      <c r="B359" s="25" t="s">
        <v>1893</v>
      </c>
      <c r="C359" s="8" t="s">
        <v>1894</v>
      </c>
      <c r="D359" s="31" t="s">
        <v>1344</v>
      </c>
      <c r="E359" s="6" t="s">
        <v>198</v>
      </c>
      <c r="F359" s="25">
        <v>4</v>
      </c>
      <c r="G359" s="11"/>
      <c r="H359" s="12"/>
      <c r="I359" s="12"/>
      <c r="J359" s="6"/>
      <c r="K359" s="12"/>
      <c r="L359" s="25">
        <v>332</v>
      </c>
      <c r="M359" s="6">
        <f t="shared" si="6"/>
        <v>1328</v>
      </c>
      <c r="N359" s="6"/>
      <c r="O359" s="6" t="s">
        <v>1878</v>
      </c>
      <c r="P359" s="15">
        <v>1.5263279999999999</v>
      </c>
      <c r="Q359" s="18"/>
    </row>
    <row r="360" spans="1:17" s="1" customFormat="1" ht="20.100000000000001" customHeight="1" x14ac:dyDescent="0.15">
      <c r="A360" s="10">
        <v>358</v>
      </c>
      <c r="B360" s="25" t="s">
        <v>1895</v>
      </c>
      <c r="C360" s="8" t="s">
        <v>1896</v>
      </c>
      <c r="D360" s="31" t="s">
        <v>1344</v>
      </c>
      <c r="E360" s="6" t="s">
        <v>198</v>
      </c>
      <c r="F360" s="25">
        <v>4</v>
      </c>
      <c r="G360" s="11"/>
      <c r="H360" s="12"/>
      <c r="I360" s="12"/>
      <c r="J360" s="6"/>
      <c r="K360" s="12"/>
      <c r="L360" s="25">
        <v>332</v>
      </c>
      <c r="M360" s="6">
        <f t="shared" si="6"/>
        <v>1328</v>
      </c>
      <c r="N360" s="6"/>
      <c r="O360" s="6" t="s">
        <v>1878</v>
      </c>
      <c r="P360" s="15">
        <v>1.5263279999999999</v>
      </c>
      <c r="Q360" s="18"/>
    </row>
    <row r="361" spans="1:17" s="1" customFormat="1" ht="20.100000000000001" customHeight="1" x14ac:dyDescent="0.15">
      <c r="A361" s="10">
        <v>359</v>
      </c>
      <c r="B361" s="25" t="s">
        <v>1897</v>
      </c>
      <c r="C361" s="8" t="s">
        <v>1898</v>
      </c>
      <c r="D361" s="31" t="s">
        <v>1344</v>
      </c>
      <c r="E361" s="6" t="s">
        <v>198</v>
      </c>
      <c r="F361" s="25">
        <v>2</v>
      </c>
      <c r="G361" s="11"/>
      <c r="H361" s="12"/>
      <c r="I361" s="12"/>
      <c r="J361" s="6"/>
      <c r="K361" s="12"/>
      <c r="L361" s="25">
        <v>328.4</v>
      </c>
      <c r="M361" s="6">
        <f t="shared" si="6"/>
        <v>656.8</v>
      </c>
      <c r="N361" s="6"/>
      <c r="O361" s="6" t="s">
        <v>1899</v>
      </c>
      <c r="P361" s="15">
        <v>0.77882399999999996</v>
      </c>
      <c r="Q361" s="18"/>
    </row>
    <row r="362" spans="1:17" s="1" customFormat="1" ht="20.100000000000001" customHeight="1" x14ac:dyDescent="0.15">
      <c r="A362" s="10">
        <v>360</v>
      </c>
      <c r="B362" s="25" t="s">
        <v>1900</v>
      </c>
      <c r="C362" s="8" t="s">
        <v>1901</v>
      </c>
      <c r="D362" s="31" t="s">
        <v>1344</v>
      </c>
      <c r="E362" s="6" t="s">
        <v>198</v>
      </c>
      <c r="F362" s="25">
        <v>2</v>
      </c>
      <c r="G362" s="11"/>
      <c r="H362" s="12"/>
      <c r="I362" s="12"/>
      <c r="J362" s="6"/>
      <c r="K362" s="12"/>
      <c r="L362" s="25">
        <v>328.4</v>
      </c>
      <c r="M362" s="6">
        <f t="shared" si="6"/>
        <v>656.8</v>
      </c>
      <c r="N362" s="6"/>
      <c r="O362" s="6" t="s">
        <v>1899</v>
      </c>
      <c r="P362" s="15">
        <v>0.77882399999999996</v>
      </c>
      <c r="Q362" s="18"/>
    </row>
    <row r="363" spans="1:17" s="1" customFormat="1" ht="20.100000000000001" customHeight="1" x14ac:dyDescent="0.15">
      <c r="A363" s="10">
        <v>361</v>
      </c>
      <c r="B363" s="25" t="s">
        <v>1902</v>
      </c>
      <c r="C363" s="8" t="s">
        <v>1903</v>
      </c>
      <c r="D363" s="31" t="s">
        <v>1344</v>
      </c>
      <c r="E363" s="6" t="s">
        <v>198</v>
      </c>
      <c r="F363" s="25">
        <v>2</v>
      </c>
      <c r="G363" s="11"/>
      <c r="H363" s="12"/>
      <c r="I363" s="12"/>
      <c r="J363" s="6"/>
      <c r="K363" s="12"/>
      <c r="L363" s="25">
        <v>320</v>
      </c>
      <c r="M363" s="6">
        <f t="shared" si="6"/>
        <v>640</v>
      </c>
      <c r="N363" s="6"/>
      <c r="O363" s="6" t="s">
        <v>1904</v>
      </c>
      <c r="P363" s="15">
        <v>0.76838399999999996</v>
      </c>
      <c r="Q363" s="18"/>
    </row>
    <row r="364" spans="1:17" s="1" customFormat="1" ht="20.100000000000001" customHeight="1" x14ac:dyDescent="0.15">
      <c r="A364" s="10">
        <v>362</v>
      </c>
      <c r="B364" s="25" t="s">
        <v>1905</v>
      </c>
      <c r="C364" s="8" t="s">
        <v>1906</v>
      </c>
      <c r="D364" s="31" t="s">
        <v>1344</v>
      </c>
      <c r="E364" s="6" t="s">
        <v>198</v>
      </c>
      <c r="F364" s="25">
        <v>2</v>
      </c>
      <c r="G364" s="11"/>
      <c r="H364" s="12"/>
      <c r="I364" s="12"/>
      <c r="J364" s="6"/>
      <c r="K364" s="12"/>
      <c r="L364" s="25">
        <v>315.7</v>
      </c>
      <c r="M364" s="6">
        <f t="shared" si="6"/>
        <v>631.4</v>
      </c>
      <c r="N364" s="6"/>
      <c r="O364" s="6" t="s">
        <v>1907</v>
      </c>
      <c r="P364" s="15">
        <v>0.74750399999999995</v>
      </c>
      <c r="Q364" s="18"/>
    </row>
    <row r="365" spans="1:17" s="1" customFormat="1" ht="20.100000000000001" customHeight="1" x14ac:dyDescent="0.15">
      <c r="A365" s="10">
        <v>363</v>
      </c>
      <c r="B365" s="25" t="s">
        <v>1908</v>
      </c>
      <c r="C365" s="8" t="s">
        <v>1909</v>
      </c>
      <c r="D365" s="31" t="s">
        <v>1344</v>
      </c>
      <c r="E365" s="6" t="s">
        <v>198</v>
      </c>
      <c r="F365" s="25">
        <v>2</v>
      </c>
      <c r="G365" s="11"/>
      <c r="H365" s="12"/>
      <c r="I365" s="12"/>
      <c r="J365" s="6"/>
      <c r="K365" s="12"/>
      <c r="L365" s="25">
        <v>315.7</v>
      </c>
      <c r="M365" s="6">
        <f t="shared" si="6"/>
        <v>631.4</v>
      </c>
      <c r="N365" s="6"/>
      <c r="O365" s="6" t="s">
        <v>1907</v>
      </c>
      <c r="P365" s="15">
        <v>0.74750399999999995</v>
      </c>
      <c r="Q365" s="18"/>
    </row>
    <row r="366" spans="1:17" s="1" customFormat="1" ht="20.100000000000001" customHeight="1" x14ac:dyDescent="0.15">
      <c r="A366" s="10">
        <v>364</v>
      </c>
      <c r="B366" s="25" t="s">
        <v>1910</v>
      </c>
      <c r="C366" s="8" t="s">
        <v>1911</v>
      </c>
      <c r="D366" s="31" t="s">
        <v>1344</v>
      </c>
      <c r="E366" s="6" t="s">
        <v>198</v>
      </c>
      <c r="F366" s="25">
        <v>2</v>
      </c>
      <c r="G366" s="11"/>
      <c r="H366" s="12"/>
      <c r="I366" s="12"/>
      <c r="J366" s="6"/>
      <c r="K366" s="12"/>
      <c r="L366" s="25">
        <v>324.60000000000002</v>
      </c>
      <c r="M366" s="6">
        <f t="shared" si="6"/>
        <v>649.20000000000005</v>
      </c>
      <c r="N366" s="6"/>
      <c r="O366" s="6" t="s">
        <v>1912</v>
      </c>
      <c r="P366" s="15">
        <v>1.6266240000000001</v>
      </c>
      <c r="Q366" s="18"/>
    </row>
    <row r="367" spans="1:17" s="1" customFormat="1" ht="20.100000000000001" customHeight="1" x14ac:dyDescent="0.15">
      <c r="A367" s="10">
        <v>365</v>
      </c>
      <c r="B367" s="25" t="s">
        <v>1913</v>
      </c>
      <c r="C367" s="8" t="s">
        <v>1914</v>
      </c>
      <c r="D367" s="31" t="s">
        <v>1344</v>
      </c>
      <c r="E367" s="6" t="s">
        <v>198</v>
      </c>
      <c r="F367" s="25">
        <v>4</v>
      </c>
      <c r="G367" s="11"/>
      <c r="H367" s="12"/>
      <c r="I367" s="12"/>
      <c r="J367" s="6"/>
      <c r="K367" s="12"/>
      <c r="L367" s="25">
        <v>241</v>
      </c>
      <c r="M367" s="6">
        <f t="shared" si="6"/>
        <v>964</v>
      </c>
      <c r="N367" s="6"/>
      <c r="O367" s="6" t="s">
        <v>1915</v>
      </c>
      <c r="P367" s="15">
        <v>1.0224</v>
      </c>
      <c r="Q367" s="18"/>
    </row>
    <row r="368" spans="1:17" s="1" customFormat="1" ht="20.100000000000001" customHeight="1" x14ac:dyDescent="0.15">
      <c r="A368" s="10">
        <v>366</v>
      </c>
      <c r="B368" s="25" t="s">
        <v>1916</v>
      </c>
      <c r="C368" s="8" t="s">
        <v>1917</v>
      </c>
      <c r="D368" s="31" t="s">
        <v>1344</v>
      </c>
      <c r="E368" s="6" t="s">
        <v>198</v>
      </c>
      <c r="F368" s="25">
        <v>1</v>
      </c>
      <c r="G368" s="11"/>
      <c r="H368" s="12"/>
      <c r="I368" s="12"/>
      <c r="J368" s="6"/>
      <c r="K368" s="12"/>
      <c r="L368" s="25">
        <v>239.6</v>
      </c>
      <c r="M368" s="6">
        <f t="shared" si="6"/>
        <v>239.6</v>
      </c>
      <c r="N368" s="6"/>
      <c r="O368" s="6" t="s">
        <v>1918</v>
      </c>
      <c r="P368" s="15">
        <v>0.25109999999999999</v>
      </c>
      <c r="Q368" s="18"/>
    </row>
    <row r="369" spans="1:17" s="1" customFormat="1" ht="20.100000000000001" customHeight="1" x14ac:dyDescent="0.15">
      <c r="A369" s="10">
        <v>367</v>
      </c>
      <c r="B369" s="25" t="s">
        <v>1919</v>
      </c>
      <c r="C369" s="8" t="s">
        <v>1920</v>
      </c>
      <c r="D369" s="31" t="s">
        <v>1344</v>
      </c>
      <c r="E369" s="6" t="s">
        <v>198</v>
      </c>
      <c r="F369" s="25">
        <v>1</v>
      </c>
      <c r="G369" s="11"/>
      <c r="H369" s="12"/>
      <c r="I369" s="12"/>
      <c r="J369" s="6"/>
      <c r="K369" s="12"/>
      <c r="L369" s="25">
        <v>242.5</v>
      </c>
      <c r="M369" s="6">
        <f t="shared" si="6"/>
        <v>242.5</v>
      </c>
      <c r="N369" s="6"/>
      <c r="O369" s="6" t="s">
        <v>1918</v>
      </c>
      <c r="P369" s="15">
        <v>0.25109999999999999</v>
      </c>
      <c r="Q369" s="18"/>
    </row>
    <row r="370" spans="1:17" s="1" customFormat="1" ht="20.100000000000001" customHeight="1" x14ac:dyDescent="0.15">
      <c r="A370" s="10">
        <v>368</v>
      </c>
      <c r="B370" s="25" t="s">
        <v>1921</v>
      </c>
      <c r="C370" s="8" t="s">
        <v>1922</v>
      </c>
      <c r="D370" s="31" t="s">
        <v>1344</v>
      </c>
      <c r="E370" s="6" t="s">
        <v>198</v>
      </c>
      <c r="F370" s="25">
        <v>2</v>
      </c>
      <c r="G370" s="11"/>
      <c r="H370" s="12"/>
      <c r="I370" s="12"/>
      <c r="J370" s="6"/>
      <c r="K370" s="12"/>
      <c r="L370" s="25">
        <v>183.1</v>
      </c>
      <c r="M370" s="6">
        <f t="shared" si="6"/>
        <v>366.2</v>
      </c>
      <c r="N370" s="6"/>
      <c r="O370" s="6" t="s">
        <v>1923</v>
      </c>
      <c r="P370" s="15">
        <v>0.37619999999999998</v>
      </c>
      <c r="Q370" s="18"/>
    </row>
    <row r="371" spans="1:17" s="1" customFormat="1" ht="20.100000000000001" customHeight="1" x14ac:dyDescent="0.15">
      <c r="A371" s="10">
        <v>369</v>
      </c>
      <c r="B371" s="25" t="s">
        <v>1924</v>
      </c>
      <c r="C371" s="8" t="s">
        <v>1925</v>
      </c>
      <c r="D371" s="31" t="s">
        <v>1344</v>
      </c>
      <c r="E371" s="6" t="s">
        <v>198</v>
      </c>
      <c r="F371" s="25">
        <v>4</v>
      </c>
      <c r="G371" s="11"/>
      <c r="H371" s="12"/>
      <c r="I371" s="12"/>
      <c r="J371" s="6"/>
      <c r="K371" s="12"/>
      <c r="L371" s="25">
        <v>117.9</v>
      </c>
      <c r="M371" s="6">
        <f t="shared" si="6"/>
        <v>471.6</v>
      </c>
      <c r="N371" s="6"/>
      <c r="O371" s="6" t="s">
        <v>1926</v>
      </c>
      <c r="P371" s="15">
        <v>0.50039999999999996</v>
      </c>
      <c r="Q371" s="18"/>
    </row>
    <row r="372" spans="1:17" s="1" customFormat="1" ht="20.100000000000001" customHeight="1" x14ac:dyDescent="0.15">
      <c r="A372" s="10">
        <v>370</v>
      </c>
      <c r="B372" s="25" t="s">
        <v>1927</v>
      </c>
      <c r="C372" s="8" t="s">
        <v>1928</v>
      </c>
      <c r="D372" s="31" t="s">
        <v>1344</v>
      </c>
      <c r="E372" s="6" t="s">
        <v>198</v>
      </c>
      <c r="F372" s="25">
        <v>2</v>
      </c>
      <c r="G372" s="11"/>
      <c r="H372" s="12"/>
      <c r="I372" s="12"/>
      <c r="J372" s="6"/>
      <c r="K372" s="12"/>
      <c r="L372" s="25">
        <v>119.5</v>
      </c>
      <c r="M372" s="6">
        <f t="shared" si="6"/>
        <v>239</v>
      </c>
      <c r="N372" s="6"/>
      <c r="O372" s="6" t="s">
        <v>1929</v>
      </c>
      <c r="P372" s="15">
        <v>0.2412</v>
      </c>
      <c r="Q372" s="18"/>
    </row>
    <row r="373" spans="1:17" s="1" customFormat="1" ht="20.100000000000001" customHeight="1" x14ac:dyDescent="0.15">
      <c r="A373" s="10">
        <v>371</v>
      </c>
      <c r="B373" s="25" t="s">
        <v>1930</v>
      </c>
      <c r="C373" s="8" t="s">
        <v>1931</v>
      </c>
      <c r="D373" s="31" t="s">
        <v>1344</v>
      </c>
      <c r="E373" s="6" t="s">
        <v>198</v>
      </c>
      <c r="F373" s="25">
        <v>4</v>
      </c>
      <c r="G373" s="11"/>
      <c r="H373" s="12"/>
      <c r="I373" s="12"/>
      <c r="J373" s="6"/>
      <c r="K373" s="12"/>
      <c r="L373" s="25">
        <v>58.5</v>
      </c>
      <c r="M373" s="6">
        <f t="shared" si="6"/>
        <v>234</v>
      </c>
      <c r="N373" s="6"/>
      <c r="O373" s="6" t="s">
        <v>1932</v>
      </c>
      <c r="P373" s="15">
        <v>0.24840000000000001</v>
      </c>
      <c r="Q373" s="18"/>
    </row>
    <row r="374" spans="1:17" s="1" customFormat="1" ht="20.100000000000001" customHeight="1" x14ac:dyDescent="0.15">
      <c r="A374" s="10">
        <v>372</v>
      </c>
      <c r="B374" s="25" t="s">
        <v>1933</v>
      </c>
      <c r="C374" s="8" t="s">
        <v>1934</v>
      </c>
      <c r="D374" s="31" t="s">
        <v>1344</v>
      </c>
      <c r="E374" s="6" t="s">
        <v>198</v>
      </c>
      <c r="F374" s="25">
        <v>1</v>
      </c>
      <c r="G374" s="11"/>
      <c r="H374" s="12"/>
      <c r="I374" s="12"/>
      <c r="J374" s="6"/>
      <c r="K374" s="12"/>
      <c r="L374" s="25">
        <v>308.2</v>
      </c>
      <c r="M374" s="6">
        <f t="shared" si="6"/>
        <v>308.2</v>
      </c>
      <c r="N374" s="6"/>
      <c r="O374" s="6" t="s">
        <v>1935</v>
      </c>
      <c r="P374" s="15">
        <v>0.32085000000000002</v>
      </c>
      <c r="Q374" s="18"/>
    </row>
    <row r="375" spans="1:17" s="1" customFormat="1" ht="20.100000000000001" customHeight="1" x14ac:dyDescent="0.15">
      <c r="A375" s="10">
        <v>373</v>
      </c>
      <c r="B375" s="25" t="s">
        <v>1936</v>
      </c>
      <c r="C375" s="8" t="s">
        <v>1937</v>
      </c>
      <c r="D375" s="31" t="s">
        <v>1344</v>
      </c>
      <c r="E375" s="6" t="s">
        <v>198</v>
      </c>
      <c r="F375" s="25">
        <v>1</v>
      </c>
      <c r="G375" s="11"/>
      <c r="H375" s="12"/>
      <c r="I375" s="12"/>
      <c r="J375" s="6"/>
      <c r="K375" s="12"/>
      <c r="L375" s="25">
        <v>326.8</v>
      </c>
      <c r="M375" s="6">
        <f t="shared" si="6"/>
        <v>326.8</v>
      </c>
      <c r="N375" s="6"/>
      <c r="O375" s="6" t="s">
        <v>1938</v>
      </c>
      <c r="P375" s="15">
        <v>0.69596999999999998</v>
      </c>
      <c r="Q375" s="18"/>
    </row>
    <row r="376" spans="1:17" s="1" customFormat="1" ht="20.100000000000001" customHeight="1" x14ac:dyDescent="0.15">
      <c r="A376" s="10">
        <v>374</v>
      </c>
      <c r="B376" s="25" t="s">
        <v>1939</v>
      </c>
      <c r="C376" s="8" t="s">
        <v>1940</v>
      </c>
      <c r="D376" s="31" t="s">
        <v>1344</v>
      </c>
      <c r="E376" s="6" t="s">
        <v>198</v>
      </c>
      <c r="F376" s="25">
        <v>1</v>
      </c>
      <c r="G376" s="11"/>
      <c r="H376" s="12"/>
      <c r="I376" s="12"/>
      <c r="J376" s="6"/>
      <c r="K376" s="12"/>
      <c r="L376" s="25">
        <v>326.8</v>
      </c>
      <c r="M376" s="6">
        <f t="shared" si="6"/>
        <v>326.8</v>
      </c>
      <c r="N376" s="6"/>
      <c r="O376" s="6" t="s">
        <v>1938</v>
      </c>
      <c r="P376" s="15">
        <v>0.69596999999999998</v>
      </c>
      <c r="Q376" s="18"/>
    </row>
    <row r="377" spans="1:17" s="1" customFormat="1" ht="20.100000000000001" customHeight="1" x14ac:dyDescent="0.15">
      <c r="A377" s="10">
        <v>375</v>
      </c>
      <c r="B377" s="25" t="s">
        <v>1941</v>
      </c>
      <c r="C377" s="8" t="s">
        <v>1942</v>
      </c>
      <c r="D377" s="31" t="s">
        <v>1344</v>
      </c>
      <c r="E377" s="6" t="s">
        <v>198</v>
      </c>
      <c r="F377" s="25">
        <v>1</v>
      </c>
      <c r="G377" s="11"/>
      <c r="H377" s="12"/>
      <c r="I377" s="12"/>
      <c r="J377" s="6"/>
      <c r="K377" s="12"/>
      <c r="L377" s="25">
        <v>320.89999999999998</v>
      </c>
      <c r="M377" s="6">
        <f t="shared" si="6"/>
        <v>320.89999999999998</v>
      </c>
      <c r="N377" s="6"/>
      <c r="O377" s="6" t="s">
        <v>1943</v>
      </c>
      <c r="P377" s="15">
        <v>0.49477500000000002</v>
      </c>
      <c r="Q377" s="18"/>
    </row>
    <row r="378" spans="1:17" s="1" customFormat="1" ht="20.100000000000001" customHeight="1" x14ac:dyDescent="0.15">
      <c r="A378" s="10">
        <v>376</v>
      </c>
      <c r="B378" s="25" t="s">
        <v>1944</v>
      </c>
      <c r="C378" s="8" t="s">
        <v>1945</v>
      </c>
      <c r="D378" s="31" t="s">
        <v>1344</v>
      </c>
      <c r="E378" s="6" t="s">
        <v>198</v>
      </c>
      <c r="F378" s="25">
        <v>1</v>
      </c>
      <c r="G378" s="11"/>
      <c r="H378" s="12"/>
      <c r="I378" s="12"/>
      <c r="J378" s="6"/>
      <c r="K378" s="12"/>
      <c r="L378" s="25">
        <v>320.89999999999998</v>
      </c>
      <c r="M378" s="6">
        <f t="shared" si="6"/>
        <v>320.89999999999998</v>
      </c>
      <c r="N378" s="6"/>
      <c r="O378" s="6" t="s">
        <v>1943</v>
      </c>
      <c r="P378" s="15">
        <v>0.49477500000000002</v>
      </c>
      <c r="Q378" s="18"/>
    </row>
    <row r="379" spans="1:17" s="1" customFormat="1" ht="20.100000000000001" customHeight="1" x14ac:dyDescent="0.15">
      <c r="A379" s="10">
        <v>377</v>
      </c>
      <c r="B379" s="25" t="s">
        <v>1946</v>
      </c>
      <c r="C379" s="8" t="s">
        <v>1947</v>
      </c>
      <c r="D379" s="31" t="s">
        <v>1344</v>
      </c>
      <c r="E379" s="6" t="s">
        <v>198</v>
      </c>
      <c r="F379" s="25">
        <v>8</v>
      </c>
      <c r="G379" s="11"/>
      <c r="H379" s="12"/>
      <c r="I379" s="12"/>
      <c r="J379" s="6"/>
      <c r="K379" s="12"/>
      <c r="L379" s="25">
        <v>103.2</v>
      </c>
      <c r="M379" s="6">
        <f t="shared" si="6"/>
        <v>825.6</v>
      </c>
      <c r="N379" s="6"/>
      <c r="O379" s="6" t="s">
        <v>1948</v>
      </c>
      <c r="P379" s="15">
        <v>0.87839999999999996</v>
      </c>
      <c r="Q379" s="18"/>
    </row>
    <row r="380" spans="1:17" s="1" customFormat="1" ht="20.100000000000001" customHeight="1" x14ac:dyDescent="0.15">
      <c r="A380" s="10">
        <v>378</v>
      </c>
      <c r="B380" s="25" t="s">
        <v>1949</v>
      </c>
      <c r="C380" s="8" t="s">
        <v>1950</v>
      </c>
      <c r="D380" s="31" t="s">
        <v>1344</v>
      </c>
      <c r="E380" s="6" t="s">
        <v>198</v>
      </c>
      <c r="F380" s="25">
        <v>7</v>
      </c>
      <c r="G380" s="11"/>
      <c r="H380" s="12"/>
      <c r="I380" s="12"/>
      <c r="J380" s="6"/>
      <c r="K380" s="12"/>
      <c r="L380" s="25">
        <v>115.7</v>
      </c>
      <c r="M380" s="6">
        <f t="shared" si="6"/>
        <v>809.9</v>
      </c>
      <c r="N380" s="6"/>
      <c r="O380" s="6" t="s">
        <v>1951</v>
      </c>
      <c r="P380" s="15">
        <v>1.1529</v>
      </c>
      <c r="Q380" s="18"/>
    </row>
    <row r="381" spans="1:17" s="1" customFormat="1" ht="20.100000000000001" customHeight="1" x14ac:dyDescent="0.15">
      <c r="A381" s="10">
        <v>379</v>
      </c>
      <c r="B381" s="25" t="s">
        <v>1952</v>
      </c>
      <c r="C381" s="8" t="s">
        <v>1953</v>
      </c>
      <c r="D381" s="31" t="s">
        <v>1344</v>
      </c>
      <c r="E381" s="6" t="s">
        <v>198</v>
      </c>
      <c r="F381" s="25">
        <v>7</v>
      </c>
      <c r="G381" s="11"/>
      <c r="H381" s="12"/>
      <c r="I381" s="12"/>
      <c r="J381" s="6"/>
      <c r="K381" s="12"/>
      <c r="L381" s="25">
        <v>115.7</v>
      </c>
      <c r="M381" s="6">
        <f t="shared" si="6"/>
        <v>809.9</v>
      </c>
      <c r="N381" s="6"/>
      <c r="O381" s="6" t="s">
        <v>1954</v>
      </c>
      <c r="P381" s="15">
        <v>1.1956</v>
      </c>
      <c r="Q381" s="18"/>
    </row>
    <row r="382" spans="1:17" s="1" customFormat="1" ht="20.100000000000001" customHeight="1" x14ac:dyDescent="0.15">
      <c r="A382" s="10">
        <v>380</v>
      </c>
      <c r="B382" s="25" t="s">
        <v>1955</v>
      </c>
      <c r="C382" s="8" t="s">
        <v>1956</v>
      </c>
      <c r="D382" s="31" t="s">
        <v>1344</v>
      </c>
      <c r="E382" s="6" t="s">
        <v>198</v>
      </c>
      <c r="F382" s="25">
        <v>8</v>
      </c>
      <c r="G382" s="11"/>
      <c r="H382" s="12"/>
      <c r="I382" s="12"/>
      <c r="J382" s="6"/>
      <c r="K382" s="12"/>
      <c r="L382" s="25">
        <v>111.5</v>
      </c>
      <c r="M382" s="6">
        <f t="shared" si="6"/>
        <v>892</v>
      </c>
      <c r="N382" s="6"/>
      <c r="O382" s="6" t="s">
        <v>1954</v>
      </c>
      <c r="P382" s="15">
        <v>1.3664000000000001</v>
      </c>
      <c r="Q382" s="18"/>
    </row>
    <row r="383" spans="1:17" s="1" customFormat="1" ht="20.100000000000001" customHeight="1" x14ac:dyDescent="0.15">
      <c r="A383" s="10">
        <v>381</v>
      </c>
      <c r="B383" s="25" t="s">
        <v>1957</v>
      </c>
      <c r="C383" s="8" t="s">
        <v>1958</v>
      </c>
      <c r="D383" s="31" t="s">
        <v>1344</v>
      </c>
      <c r="E383" s="6" t="s">
        <v>198</v>
      </c>
      <c r="F383" s="25">
        <v>8</v>
      </c>
      <c r="G383" s="11"/>
      <c r="H383" s="12"/>
      <c r="I383" s="12"/>
      <c r="J383" s="6"/>
      <c r="K383" s="12"/>
      <c r="L383" s="25">
        <v>111.5</v>
      </c>
      <c r="M383" s="6">
        <f t="shared" si="6"/>
        <v>892</v>
      </c>
      <c r="N383" s="6"/>
      <c r="O383" s="6" t="s">
        <v>1954</v>
      </c>
      <c r="P383" s="15">
        <v>1.3664000000000001</v>
      </c>
      <c r="Q383" s="18"/>
    </row>
    <row r="384" spans="1:17" s="1" customFormat="1" ht="20.100000000000001" customHeight="1" x14ac:dyDescent="0.15">
      <c r="A384" s="10">
        <v>382</v>
      </c>
      <c r="B384" s="25" t="s">
        <v>1959</v>
      </c>
      <c r="C384" s="8" t="s">
        <v>1960</v>
      </c>
      <c r="D384" s="31" t="s">
        <v>1344</v>
      </c>
      <c r="E384" s="6" t="s">
        <v>198</v>
      </c>
      <c r="F384" s="25">
        <v>2</v>
      </c>
      <c r="G384" s="11"/>
      <c r="H384" s="12"/>
      <c r="I384" s="12"/>
      <c r="J384" s="6"/>
      <c r="K384" s="12"/>
      <c r="L384" s="25">
        <v>107.4</v>
      </c>
      <c r="M384" s="6">
        <f t="shared" si="6"/>
        <v>214.8</v>
      </c>
      <c r="N384" s="6"/>
      <c r="O384" s="6" t="s">
        <v>1954</v>
      </c>
      <c r="P384" s="15">
        <v>0.34160000000000001</v>
      </c>
      <c r="Q384" s="18"/>
    </row>
    <row r="385" spans="1:17" s="1" customFormat="1" ht="20.100000000000001" customHeight="1" x14ac:dyDescent="0.15">
      <c r="A385" s="10">
        <v>383</v>
      </c>
      <c r="B385" s="25" t="s">
        <v>1961</v>
      </c>
      <c r="C385" s="8" t="s">
        <v>1962</v>
      </c>
      <c r="D385" s="31" t="s">
        <v>1344</v>
      </c>
      <c r="E385" s="6" t="s">
        <v>198</v>
      </c>
      <c r="F385" s="25">
        <v>2</v>
      </c>
      <c r="G385" s="11"/>
      <c r="H385" s="12"/>
      <c r="I385" s="12"/>
      <c r="J385" s="6"/>
      <c r="K385" s="12"/>
      <c r="L385" s="25">
        <v>107.4</v>
      </c>
      <c r="M385" s="6">
        <f t="shared" si="6"/>
        <v>214.8</v>
      </c>
      <c r="N385" s="6"/>
      <c r="O385" s="6" t="s">
        <v>1954</v>
      </c>
      <c r="P385" s="15">
        <v>0.34160000000000001</v>
      </c>
      <c r="Q385" s="18"/>
    </row>
    <row r="386" spans="1:17" s="1" customFormat="1" ht="20.100000000000001" customHeight="1" x14ac:dyDescent="0.15">
      <c r="A386" s="10">
        <v>384</v>
      </c>
      <c r="B386" s="25" t="s">
        <v>1963</v>
      </c>
      <c r="C386" s="8" t="s">
        <v>1964</v>
      </c>
      <c r="D386" s="31" t="s">
        <v>1344</v>
      </c>
      <c r="E386" s="6" t="s">
        <v>198</v>
      </c>
      <c r="F386" s="25">
        <v>2</v>
      </c>
      <c r="G386" s="11"/>
      <c r="H386" s="12"/>
      <c r="I386" s="12"/>
      <c r="J386" s="6"/>
      <c r="K386" s="12"/>
      <c r="L386" s="25">
        <v>136</v>
      </c>
      <c r="M386" s="6">
        <f t="shared" si="6"/>
        <v>272</v>
      </c>
      <c r="N386" s="6"/>
      <c r="O386" s="6" t="s">
        <v>1965</v>
      </c>
      <c r="P386" s="15">
        <v>0.28889999999999999</v>
      </c>
      <c r="Q386" s="18"/>
    </row>
    <row r="387" spans="1:17" s="1" customFormat="1" ht="20.100000000000001" customHeight="1" x14ac:dyDescent="0.15">
      <c r="A387" s="10">
        <v>385</v>
      </c>
      <c r="B387" s="25" t="s">
        <v>1966</v>
      </c>
      <c r="C387" s="8" t="s">
        <v>1967</v>
      </c>
      <c r="D387" s="31" t="s">
        <v>1344</v>
      </c>
      <c r="E387" s="6" t="s">
        <v>198</v>
      </c>
      <c r="F387" s="25">
        <v>2</v>
      </c>
      <c r="G387" s="11"/>
      <c r="H387" s="12"/>
      <c r="I387" s="12"/>
      <c r="J387" s="6"/>
      <c r="K387" s="12"/>
      <c r="L387" s="25">
        <v>169.9</v>
      </c>
      <c r="M387" s="6">
        <f t="shared" si="6"/>
        <v>339.8</v>
      </c>
      <c r="N387" s="6"/>
      <c r="O387" s="6" t="s">
        <v>1968</v>
      </c>
      <c r="P387" s="15">
        <v>0.3609</v>
      </c>
      <c r="Q387" s="18"/>
    </row>
    <row r="388" spans="1:17" s="1" customFormat="1" ht="20.100000000000001" customHeight="1" x14ac:dyDescent="0.15">
      <c r="A388" s="10">
        <v>386</v>
      </c>
      <c r="B388" s="25" t="s">
        <v>1969</v>
      </c>
      <c r="C388" s="8" t="s">
        <v>1970</v>
      </c>
      <c r="D388" s="31" t="s">
        <v>1344</v>
      </c>
      <c r="E388" s="6" t="s">
        <v>198</v>
      </c>
      <c r="F388" s="25">
        <v>4</v>
      </c>
      <c r="G388" s="11"/>
      <c r="H388" s="12"/>
      <c r="I388" s="12"/>
      <c r="J388" s="6"/>
      <c r="K388" s="12"/>
      <c r="L388" s="25">
        <v>62.8</v>
      </c>
      <c r="M388" s="6">
        <f t="shared" si="6"/>
        <v>251.2</v>
      </c>
      <c r="N388" s="6"/>
      <c r="O388" s="6" t="s">
        <v>1866</v>
      </c>
      <c r="P388" s="15">
        <v>0.26640000000000003</v>
      </c>
      <c r="Q388" s="18"/>
    </row>
    <row r="389" spans="1:17" s="1" customFormat="1" ht="20.100000000000001" customHeight="1" x14ac:dyDescent="0.15">
      <c r="A389" s="10">
        <v>387</v>
      </c>
      <c r="B389" s="25" t="s">
        <v>1971</v>
      </c>
      <c r="C389" s="8" t="s">
        <v>1972</v>
      </c>
      <c r="D389" s="31" t="s">
        <v>1344</v>
      </c>
      <c r="E389" s="6" t="s">
        <v>198</v>
      </c>
      <c r="F389" s="25">
        <v>1</v>
      </c>
      <c r="G389" s="11"/>
      <c r="H389" s="12"/>
      <c r="I389" s="12"/>
      <c r="J389" s="6"/>
      <c r="K389" s="12"/>
      <c r="L389" s="25">
        <v>308.2</v>
      </c>
      <c r="M389" s="6">
        <f t="shared" si="6"/>
        <v>308.2</v>
      </c>
      <c r="N389" s="6"/>
      <c r="O389" s="6" t="s">
        <v>1935</v>
      </c>
      <c r="P389" s="15">
        <v>0.32085000000000002</v>
      </c>
      <c r="Q389" s="18"/>
    </row>
    <row r="390" spans="1:17" s="1" customFormat="1" ht="20.100000000000001" customHeight="1" x14ac:dyDescent="0.15">
      <c r="A390" s="10">
        <v>388</v>
      </c>
      <c r="B390" s="25" t="s">
        <v>1973</v>
      </c>
      <c r="C390" s="8" t="s">
        <v>1974</v>
      </c>
      <c r="D390" s="31" t="s">
        <v>1344</v>
      </c>
      <c r="E390" s="6" t="s">
        <v>198</v>
      </c>
      <c r="F390" s="25">
        <v>1</v>
      </c>
      <c r="G390" s="11"/>
      <c r="H390" s="12"/>
      <c r="I390" s="12"/>
      <c r="J390" s="6"/>
      <c r="K390" s="12"/>
      <c r="L390" s="25">
        <v>305.39999999999998</v>
      </c>
      <c r="M390" s="6">
        <f t="shared" si="6"/>
        <v>305.39999999999998</v>
      </c>
      <c r="N390" s="6"/>
      <c r="O390" s="6" t="s">
        <v>1935</v>
      </c>
      <c r="P390" s="15">
        <v>0.32085000000000002</v>
      </c>
      <c r="Q390" s="18"/>
    </row>
    <row r="391" spans="1:17" s="1" customFormat="1" ht="20.100000000000001" customHeight="1" x14ac:dyDescent="0.15">
      <c r="A391" s="10">
        <v>389</v>
      </c>
      <c r="B391" s="25" t="s">
        <v>1975</v>
      </c>
      <c r="C391" s="8" t="s">
        <v>1976</v>
      </c>
      <c r="D391" s="31" t="s">
        <v>1344</v>
      </c>
      <c r="E391" s="6" t="s">
        <v>198</v>
      </c>
      <c r="F391" s="25">
        <v>1</v>
      </c>
      <c r="G391" s="11"/>
      <c r="H391" s="12"/>
      <c r="I391" s="12"/>
      <c r="J391" s="6"/>
      <c r="K391" s="12"/>
      <c r="L391" s="25">
        <v>305.39999999999998</v>
      </c>
      <c r="M391" s="6">
        <f t="shared" si="6"/>
        <v>305.39999999999998</v>
      </c>
      <c r="N391" s="6"/>
      <c r="O391" s="6" t="s">
        <v>1935</v>
      </c>
      <c r="P391" s="15">
        <v>0.32085000000000002</v>
      </c>
      <c r="Q391" s="18"/>
    </row>
    <row r="392" spans="1:17" s="1" customFormat="1" ht="20.100000000000001" customHeight="1" x14ac:dyDescent="0.15">
      <c r="A392" s="10">
        <v>390</v>
      </c>
      <c r="B392" s="25" t="s">
        <v>1977</v>
      </c>
      <c r="C392" s="8" t="s">
        <v>1978</v>
      </c>
      <c r="D392" s="31" t="s">
        <v>1344</v>
      </c>
      <c r="E392" s="6" t="s">
        <v>198</v>
      </c>
      <c r="F392" s="25">
        <v>4</v>
      </c>
      <c r="G392" s="11"/>
      <c r="H392" s="12"/>
      <c r="I392" s="12"/>
      <c r="J392" s="6"/>
      <c r="K392" s="12"/>
      <c r="L392" s="25">
        <v>296.60000000000002</v>
      </c>
      <c r="M392" s="6">
        <f t="shared" si="6"/>
        <v>1186.4000000000001</v>
      </c>
      <c r="N392" s="6"/>
      <c r="O392" s="6" t="s">
        <v>1979</v>
      </c>
      <c r="P392" s="15">
        <v>1.26</v>
      </c>
      <c r="Q392" s="18"/>
    </row>
    <row r="393" spans="1:17" s="1" customFormat="1" ht="20.100000000000001" customHeight="1" x14ac:dyDescent="0.15">
      <c r="A393" s="10">
        <v>391</v>
      </c>
      <c r="B393" s="25" t="s">
        <v>1980</v>
      </c>
      <c r="C393" s="8" t="s">
        <v>1981</v>
      </c>
      <c r="D393" s="31" t="s">
        <v>1344</v>
      </c>
      <c r="E393" s="6" t="s">
        <v>198</v>
      </c>
      <c r="F393" s="25">
        <v>9</v>
      </c>
      <c r="G393" s="11"/>
      <c r="H393" s="12"/>
      <c r="I393" s="12"/>
      <c r="J393" s="6"/>
      <c r="K393" s="12"/>
      <c r="L393" s="25">
        <v>40.1</v>
      </c>
      <c r="M393" s="6">
        <f t="shared" si="6"/>
        <v>360.90000000000003</v>
      </c>
      <c r="N393" s="6"/>
      <c r="O393" s="6" t="s">
        <v>1982</v>
      </c>
      <c r="P393" s="15">
        <v>0.54810000000000003</v>
      </c>
      <c r="Q393" s="18"/>
    </row>
    <row r="394" spans="1:17" s="1" customFormat="1" ht="20.100000000000001" customHeight="1" x14ac:dyDescent="0.15">
      <c r="A394" s="10">
        <v>392</v>
      </c>
      <c r="B394" s="25" t="s">
        <v>1983</v>
      </c>
      <c r="C394" s="8" t="s">
        <v>1984</v>
      </c>
      <c r="D394" s="31" t="s">
        <v>1344</v>
      </c>
      <c r="E394" s="6" t="s">
        <v>198</v>
      </c>
      <c r="F394" s="25">
        <v>2</v>
      </c>
      <c r="G394" s="11"/>
      <c r="H394" s="12"/>
      <c r="I394" s="12"/>
      <c r="J394" s="6"/>
      <c r="K394" s="12"/>
      <c r="L394" s="25">
        <v>36.700000000000003</v>
      </c>
      <c r="M394" s="6">
        <f t="shared" si="6"/>
        <v>73.400000000000006</v>
      </c>
      <c r="N394" s="6"/>
      <c r="O394" s="6" t="s">
        <v>1985</v>
      </c>
      <c r="P394" s="15">
        <v>7.2900000000000006E-2</v>
      </c>
      <c r="Q394" s="18"/>
    </row>
    <row r="395" spans="1:17" s="1" customFormat="1" ht="20.100000000000001" customHeight="1" x14ac:dyDescent="0.15">
      <c r="A395" s="10">
        <v>393</v>
      </c>
      <c r="B395" s="25" t="s">
        <v>1986</v>
      </c>
      <c r="C395" s="8" t="s">
        <v>1987</v>
      </c>
      <c r="D395" s="31" t="s">
        <v>1047</v>
      </c>
      <c r="E395" s="6" t="s">
        <v>198</v>
      </c>
      <c r="F395" s="25">
        <v>1</v>
      </c>
      <c r="G395" s="11"/>
      <c r="H395" s="12"/>
      <c r="I395" s="12"/>
      <c r="J395" s="6"/>
      <c r="K395" s="12"/>
      <c r="L395" s="25">
        <v>22.4</v>
      </c>
      <c r="M395" s="6">
        <f t="shared" si="6"/>
        <v>22.4</v>
      </c>
      <c r="N395" s="6"/>
      <c r="O395" s="6" t="s">
        <v>1988</v>
      </c>
      <c r="P395" s="15">
        <v>3.15E-2</v>
      </c>
      <c r="Q395" s="18"/>
    </row>
    <row r="396" spans="1:17" s="1" customFormat="1" ht="20.100000000000001" customHeight="1" x14ac:dyDescent="0.15">
      <c r="A396" s="10">
        <v>394</v>
      </c>
      <c r="B396" s="25" t="s">
        <v>1989</v>
      </c>
      <c r="C396" s="8" t="s">
        <v>1990</v>
      </c>
      <c r="D396" s="31" t="s">
        <v>1344</v>
      </c>
      <c r="E396" s="6" t="s">
        <v>198</v>
      </c>
      <c r="F396" s="25">
        <v>2</v>
      </c>
      <c r="G396" s="11"/>
      <c r="H396" s="12"/>
      <c r="I396" s="12"/>
      <c r="J396" s="6"/>
      <c r="K396" s="12"/>
      <c r="L396" s="25">
        <v>36.700000000000003</v>
      </c>
      <c r="M396" s="6">
        <f t="shared" si="6"/>
        <v>73.400000000000006</v>
      </c>
      <c r="N396" s="6"/>
      <c r="O396" s="6" t="s">
        <v>1985</v>
      </c>
      <c r="P396" s="15">
        <v>7.2900000000000006E-2</v>
      </c>
      <c r="Q396" s="18"/>
    </row>
    <row r="397" spans="1:17" s="1" customFormat="1" ht="20.100000000000001" customHeight="1" x14ac:dyDescent="0.15">
      <c r="A397" s="10">
        <v>395</v>
      </c>
      <c r="B397" s="25" t="s">
        <v>1991</v>
      </c>
      <c r="C397" s="8" t="s">
        <v>1992</v>
      </c>
      <c r="D397" s="31" t="s">
        <v>1047</v>
      </c>
      <c r="E397" s="6" t="s">
        <v>198</v>
      </c>
      <c r="F397" s="25">
        <v>1</v>
      </c>
      <c r="G397" s="11"/>
      <c r="H397" s="12"/>
      <c r="I397" s="12"/>
      <c r="J397" s="6"/>
      <c r="K397" s="12"/>
      <c r="L397" s="25">
        <v>22.4</v>
      </c>
      <c r="M397" s="6">
        <f t="shared" si="6"/>
        <v>22.4</v>
      </c>
      <c r="N397" s="6"/>
      <c r="O397" s="6" t="s">
        <v>1988</v>
      </c>
      <c r="P397" s="15">
        <v>3.15E-2</v>
      </c>
      <c r="Q397" s="18"/>
    </row>
    <row r="398" spans="1:17" s="1" customFormat="1" ht="20.100000000000001" customHeight="1" x14ac:dyDescent="0.15">
      <c r="A398" s="10">
        <v>396</v>
      </c>
      <c r="B398" s="25" t="s">
        <v>1993</v>
      </c>
      <c r="C398" s="8" t="s">
        <v>1994</v>
      </c>
      <c r="D398" s="31" t="s">
        <v>1344</v>
      </c>
      <c r="E398" s="6" t="s">
        <v>198</v>
      </c>
      <c r="F398" s="25">
        <v>2</v>
      </c>
      <c r="G398" s="11"/>
      <c r="H398" s="12"/>
      <c r="I398" s="12"/>
      <c r="J398" s="6"/>
      <c r="K398" s="12"/>
      <c r="L398" s="25">
        <v>37.5</v>
      </c>
      <c r="M398" s="6">
        <f t="shared" si="6"/>
        <v>75</v>
      </c>
      <c r="N398" s="6"/>
      <c r="O398" s="6" t="s">
        <v>1995</v>
      </c>
      <c r="P398" s="15">
        <v>6.8400000000000002E-2</v>
      </c>
      <c r="Q398" s="18"/>
    </row>
    <row r="399" spans="1:17" s="1" customFormat="1" ht="20.100000000000001" customHeight="1" x14ac:dyDescent="0.15">
      <c r="A399" s="10">
        <v>397</v>
      </c>
      <c r="B399" s="25" t="s">
        <v>1996</v>
      </c>
      <c r="C399" s="8" t="s">
        <v>1997</v>
      </c>
      <c r="D399" s="31" t="s">
        <v>1344</v>
      </c>
      <c r="E399" s="6" t="s">
        <v>198</v>
      </c>
      <c r="F399" s="25">
        <v>2</v>
      </c>
      <c r="G399" s="11"/>
      <c r="H399" s="12"/>
      <c r="I399" s="12"/>
      <c r="J399" s="6"/>
      <c r="K399" s="12"/>
      <c r="L399" s="25">
        <v>15.6</v>
      </c>
      <c r="M399" s="6">
        <f t="shared" si="6"/>
        <v>31.2</v>
      </c>
      <c r="N399" s="6"/>
      <c r="O399" s="6" t="s">
        <v>1998</v>
      </c>
      <c r="P399" s="15">
        <v>3.3599999999999998E-2</v>
      </c>
      <c r="Q399" s="18"/>
    </row>
    <row r="400" spans="1:17" s="1" customFormat="1" ht="20.100000000000001" customHeight="1" x14ac:dyDescent="0.15">
      <c r="A400" s="10">
        <v>398</v>
      </c>
      <c r="B400" s="25" t="s">
        <v>1999</v>
      </c>
      <c r="C400" s="8" t="s">
        <v>2000</v>
      </c>
      <c r="D400" s="31" t="s">
        <v>1344</v>
      </c>
      <c r="E400" s="6" t="s">
        <v>198</v>
      </c>
      <c r="F400" s="25">
        <v>2</v>
      </c>
      <c r="G400" s="11"/>
      <c r="H400" s="12"/>
      <c r="I400" s="12"/>
      <c r="J400" s="6"/>
      <c r="K400" s="12"/>
      <c r="L400" s="25">
        <v>28.3</v>
      </c>
      <c r="M400" s="6">
        <f t="shared" si="6"/>
        <v>56.6</v>
      </c>
      <c r="N400" s="6"/>
      <c r="O400" s="6" t="s">
        <v>2001</v>
      </c>
      <c r="P400" s="15">
        <v>7.5600000000000001E-2</v>
      </c>
      <c r="Q400" s="18"/>
    </row>
    <row r="401" spans="1:17" s="1" customFormat="1" ht="20.100000000000001" customHeight="1" x14ac:dyDescent="0.15">
      <c r="A401" s="10">
        <v>399</v>
      </c>
      <c r="B401" s="25" t="s">
        <v>2002</v>
      </c>
      <c r="C401" s="8" t="s">
        <v>2003</v>
      </c>
      <c r="D401" s="31" t="s">
        <v>1344</v>
      </c>
      <c r="E401" s="6" t="s">
        <v>198</v>
      </c>
      <c r="F401" s="25">
        <v>1</v>
      </c>
      <c r="G401" s="11"/>
      <c r="H401" s="12"/>
      <c r="I401" s="12"/>
      <c r="J401" s="6"/>
      <c r="K401" s="12"/>
      <c r="L401" s="25">
        <v>48.8</v>
      </c>
      <c r="M401" s="6">
        <f t="shared" si="6"/>
        <v>48.8</v>
      </c>
      <c r="N401" s="6"/>
      <c r="O401" s="6" t="s">
        <v>2004</v>
      </c>
      <c r="P401" s="15">
        <v>6.6500000000000004E-2</v>
      </c>
      <c r="Q401" s="18"/>
    </row>
    <row r="402" spans="1:17" s="1" customFormat="1" ht="20.100000000000001" customHeight="1" x14ac:dyDescent="0.15">
      <c r="A402" s="10">
        <v>400</v>
      </c>
      <c r="B402" s="25" t="s">
        <v>2005</v>
      </c>
      <c r="C402" s="8" t="s">
        <v>2006</v>
      </c>
      <c r="D402" s="31" t="s">
        <v>1344</v>
      </c>
      <c r="E402" s="6" t="s">
        <v>198</v>
      </c>
      <c r="F402" s="25">
        <v>1</v>
      </c>
      <c r="G402" s="11"/>
      <c r="H402" s="12"/>
      <c r="I402" s="12"/>
      <c r="J402" s="6"/>
      <c r="K402" s="12"/>
      <c r="L402" s="25">
        <v>48.8</v>
      </c>
      <c r="M402" s="6">
        <f t="shared" si="6"/>
        <v>48.8</v>
      </c>
      <c r="N402" s="6"/>
      <c r="O402" s="6" t="s">
        <v>2004</v>
      </c>
      <c r="P402" s="15">
        <v>6.6500000000000004E-2</v>
      </c>
      <c r="Q402" s="18"/>
    </row>
    <row r="403" spans="1:17" s="1" customFormat="1" ht="20.100000000000001" customHeight="1" x14ac:dyDescent="0.15">
      <c r="A403" s="10">
        <v>401</v>
      </c>
      <c r="B403" s="25" t="s">
        <v>2007</v>
      </c>
      <c r="C403" s="8" t="s">
        <v>2008</v>
      </c>
      <c r="D403" s="31" t="s">
        <v>1344</v>
      </c>
      <c r="E403" s="6" t="s">
        <v>198</v>
      </c>
      <c r="F403" s="25">
        <v>1</v>
      </c>
      <c r="G403" s="11"/>
      <c r="H403" s="12"/>
      <c r="I403" s="12"/>
      <c r="J403" s="6"/>
      <c r="K403" s="12"/>
      <c r="L403" s="25">
        <v>48.8</v>
      </c>
      <c r="M403" s="6">
        <f t="shared" si="6"/>
        <v>48.8</v>
      </c>
      <c r="N403" s="6"/>
      <c r="O403" s="6" t="s">
        <v>2004</v>
      </c>
      <c r="P403" s="15">
        <v>6.6500000000000004E-2</v>
      </c>
      <c r="Q403" s="18"/>
    </row>
    <row r="404" spans="1:17" s="1" customFormat="1" ht="20.100000000000001" customHeight="1" x14ac:dyDescent="0.15">
      <c r="A404" s="10">
        <v>402</v>
      </c>
      <c r="B404" s="25" t="s">
        <v>2009</v>
      </c>
      <c r="C404" s="8" t="s">
        <v>2010</v>
      </c>
      <c r="D404" s="31" t="s">
        <v>1344</v>
      </c>
      <c r="E404" s="6" t="s">
        <v>198</v>
      </c>
      <c r="F404" s="25">
        <v>1</v>
      </c>
      <c r="G404" s="11"/>
      <c r="H404" s="12"/>
      <c r="I404" s="12"/>
      <c r="J404" s="6"/>
      <c r="K404" s="12"/>
      <c r="L404" s="25">
        <v>48.8</v>
      </c>
      <c r="M404" s="6">
        <f t="shared" si="6"/>
        <v>48.8</v>
      </c>
      <c r="N404" s="6"/>
      <c r="O404" s="6" t="s">
        <v>2004</v>
      </c>
      <c r="P404" s="15">
        <v>6.6500000000000004E-2</v>
      </c>
      <c r="Q404" s="18"/>
    </row>
    <row r="405" spans="1:17" s="1" customFormat="1" ht="20.100000000000001" customHeight="1" x14ac:dyDescent="0.15">
      <c r="A405" s="10">
        <v>403</v>
      </c>
      <c r="B405" s="25" t="s">
        <v>2011</v>
      </c>
      <c r="C405" s="8" t="s">
        <v>2012</v>
      </c>
      <c r="D405" s="31" t="s">
        <v>1047</v>
      </c>
      <c r="E405" s="6" t="s">
        <v>198</v>
      </c>
      <c r="F405" s="25">
        <v>2</v>
      </c>
      <c r="G405" s="11"/>
      <c r="H405" s="12"/>
      <c r="I405" s="12"/>
      <c r="J405" s="6"/>
      <c r="K405" s="12"/>
      <c r="L405" s="25">
        <v>44.4</v>
      </c>
      <c r="M405" s="6">
        <f t="shared" si="6"/>
        <v>88.8</v>
      </c>
      <c r="N405" s="6"/>
      <c r="O405" s="6" t="s">
        <v>2013</v>
      </c>
      <c r="P405" s="15">
        <v>7.8E-2</v>
      </c>
      <c r="Q405" s="18"/>
    </row>
    <row r="406" spans="1:17" s="1" customFormat="1" ht="20.100000000000001" customHeight="1" x14ac:dyDescent="0.15">
      <c r="A406" s="10">
        <v>404</v>
      </c>
      <c r="B406" s="25" t="s">
        <v>2014</v>
      </c>
      <c r="C406" s="8" t="s">
        <v>2015</v>
      </c>
      <c r="D406" s="31" t="s">
        <v>1047</v>
      </c>
      <c r="E406" s="6" t="s">
        <v>198</v>
      </c>
      <c r="F406" s="25">
        <v>2</v>
      </c>
      <c r="G406" s="11"/>
      <c r="H406" s="12"/>
      <c r="I406" s="12"/>
      <c r="J406" s="6"/>
      <c r="K406" s="12"/>
      <c r="L406" s="25">
        <v>44.4</v>
      </c>
      <c r="M406" s="6">
        <f t="shared" si="6"/>
        <v>88.8</v>
      </c>
      <c r="N406" s="6"/>
      <c r="O406" s="6" t="s">
        <v>2013</v>
      </c>
      <c r="P406" s="15">
        <v>7.8E-2</v>
      </c>
      <c r="Q406" s="18"/>
    </row>
    <row r="407" spans="1:17" s="1" customFormat="1" ht="20.100000000000001" customHeight="1" x14ac:dyDescent="0.15">
      <c r="A407" s="10">
        <v>405</v>
      </c>
      <c r="B407" s="25" t="s">
        <v>2016</v>
      </c>
      <c r="C407" s="8" t="s">
        <v>2017</v>
      </c>
      <c r="D407" s="31" t="s">
        <v>1047</v>
      </c>
      <c r="E407" s="6" t="s">
        <v>198</v>
      </c>
      <c r="F407" s="25">
        <v>4</v>
      </c>
      <c r="G407" s="11"/>
      <c r="H407" s="12"/>
      <c r="I407" s="12"/>
      <c r="J407" s="6"/>
      <c r="K407" s="12"/>
      <c r="L407" s="25">
        <v>400.5</v>
      </c>
      <c r="M407" s="6">
        <f t="shared" si="6"/>
        <v>1602</v>
      </c>
      <c r="N407" s="6"/>
      <c r="O407" s="6" t="s">
        <v>2018</v>
      </c>
      <c r="P407" s="15">
        <v>1.7951999999999999</v>
      </c>
      <c r="Q407" s="18"/>
    </row>
    <row r="408" spans="1:17" s="1" customFormat="1" ht="20.100000000000001" customHeight="1" x14ac:dyDescent="0.15">
      <c r="A408" s="10">
        <v>406</v>
      </c>
      <c r="B408" s="25" t="s">
        <v>2019</v>
      </c>
      <c r="C408" s="8" t="s">
        <v>2020</v>
      </c>
      <c r="D408" s="31" t="s">
        <v>1047</v>
      </c>
      <c r="E408" s="6" t="s">
        <v>198</v>
      </c>
      <c r="F408" s="25">
        <v>2</v>
      </c>
      <c r="G408" s="11"/>
      <c r="H408" s="12"/>
      <c r="I408" s="12"/>
      <c r="J408" s="6"/>
      <c r="K408" s="12"/>
      <c r="L408" s="25">
        <v>208.1</v>
      </c>
      <c r="M408" s="6">
        <f t="shared" si="6"/>
        <v>416.2</v>
      </c>
      <c r="N408" s="6"/>
      <c r="O408" s="6" t="s">
        <v>2021</v>
      </c>
      <c r="P408" s="15">
        <v>0.88956000000000002</v>
      </c>
      <c r="Q408" s="18"/>
    </row>
    <row r="409" spans="1:17" s="1" customFormat="1" ht="20.100000000000001" customHeight="1" x14ac:dyDescent="0.15">
      <c r="A409" s="10">
        <v>407</v>
      </c>
      <c r="B409" s="25" t="s">
        <v>2022</v>
      </c>
      <c r="C409" s="8" t="s">
        <v>2023</v>
      </c>
      <c r="D409" s="31" t="s">
        <v>1047</v>
      </c>
      <c r="E409" s="6" t="s">
        <v>198</v>
      </c>
      <c r="F409" s="25">
        <v>2</v>
      </c>
      <c r="G409" s="11"/>
      <c r="H409" s="12"/>
      <c r="I409" s="12"/>
      <c r="J409" s="6"/>
      <c r="K409" s="12"/>
      <c r="L409" s="25">
        <v>78.099999999999994</v>
      </c>
      <c r="M409" s="6">
        <f t="shared" ref="M409:M472" si="7">L409*F409</f>
        <v>156.19999999999999</v>
      </c>
      <c r="N409" s="6"/>
      <c r="O409" s="6" t="s">
        <v>2024</v>
      </c>
      <c r="P409" s="15">
        <v>0.1716</v>
      </c>
      <c r="Q409" s="18"/>
    </row>
    <row r="410" spans="1:17" s="1" customFormat="1" ht="20.100000000000001" customHeight="1" x14ac:dyDescent="0.15">
      <c r="A410" s="10">
        <v>408</v>
      </c>
      <c r="B410" s="25" t="s">
        <v>2025</v>
      </c>
      <c r="C410" s="8" t="s">
        <v>2026</v>
      </c>
      <c r="D410" s="31" t="s">
        <v>1047</v>
      </c>
      <c r="E410" s="6" t="s">
        <v>198</v>
      </c>
      <c r="F410" s="25">
        <v>1</v>
      </c>
      <c r="G410" s="11"/>
      <c r="H410" s="12"/>
      <c r="I410" s="12"/>
      <c r="J410" s="6"/>
      <c r="K410" s="12"/>
      <c r="L410" s="25">
        <v>83.3</v>
      </c>
      <c r="M410" s="6">
        <f t="shared" si="7"/>
        <v>83.3</v>
      </c>
      <c r="N410" s="6"/>
      <c r="O410" s="6" t="s">
        <v>2027</v>
      </c>
      <c r="P410" s="15">
        <v>0.12870000000000001</v>
      </c>
      <c r="Q410" s="18"/>
    </row>
    <row r="411" spans="1:17" s="1" customFormat="1" ht="20.100000000000001" customHeight="1" x14ac:dyDescent="0.15">
      <c r="A411" s="10">
        <v>409</v>
      </c>
      <c r="B411" s="25" t="s">
        <v>2028</v>
      </c>
      <c r="C411" s="8" t="s">
        <v>2029</v>
      </c>
      <c r="D411" s="31" t="s">
        <v>1047</v>
      </c>
      <c r="E411" s="6" t="s">
        <v>198</v>
      </c>
      <c r="F411" s="25">
        <v>1</v>
      </c>
      <c r="G411" s="11"/>
      <c r="H411" s="12"/>
      <c r="I411" s="12"/>
      <c r="J411" s="6"/>
      <c r="K411" s="12"/>
      <c r="L411" s="25">
        <v>83.3</v>
      </c>
      <c r="M411" s="6">
        <f t="shared" si="7"/>
        <v>83.3</v>
      </c>
      <c r="N411" s="6"/>
      <c r="O411" s="6" t="s">
        <v>2027</v>
      </c>
      <c r="P411" s="15">
        <v>0.12870000000000001</v>
      </c>
      <c r="Q411" s="18"/>
    </row>
    <row r="412" spans="1:17" s="1" customFormat="1" ht="20.100000000000001" customHeight="1" x14ac:dyDescent="0.15">
      <c r="A412" s="10">
        <v>410</v>
      </c>
      <c r="B412" s="25" t="s">
        <v>2030</v>
      </c>
      <c r="C412" s="8" t="s">
        <v>2031</v>
      </c>
      <c r="D412" s="31" t="s">
        <v>1047</v>
      </c>
      <c r="E412" s="6" t="s">
        <v>198</v>
      </c>
      <c r="F412" s="25">
        <v>6</v>
      </c>
      <c r="G412" s="11"/>
      <c r="H412" s="12"/>
      <c r="I412" s="12"/>
      <c r="J412" s="6"/>
      <c r="K412" s="12"/>
      <c r="L412" s="25">
        <v>73.2</v>
      </c>
      <c r="M412" s="6">
        <f t="shared" si="7"/>
        <v>439.20000000000005</v>
      </c>
      <c r="N412" s="6"/>
      <c r="O412" s="6" t="s">
        <v>2032</v>
      </c>
      <c r="P412" s="15">
        <v>0.67500000000000004</v>
      </c>
      <c r="Q412" s="18"/>
    </row>
    <row r="413" spans="1:17" s="1" customFormat="1" ht="20.100000000000001" customHeight="1" x14ac:dyDescent="0.15">
      <c r="A413" s="10">
        <v>411</v>
      </c>
      <c r="B413" s="25" t="s">
        <v>2033</v>
      </c>
      <c r="C413" s="8" t="s">
        <v>2034</v>
      </c>
      <c r="D413" s="31" t="s">
        <v>1047</v>
      </c>
      <c r="E413" s="6" t="s">
        <v>198</v>
      </c>
      <c r="F413" s="25">
        <v>6</v>
      </c>
      <c r="G413" s="11"/>
      <c r="H413" s="12"/>
      <c r="I413" s="12"/>
      <c r="J413" s="6"/>
      <c r="K413" s="12"/>
      <c r="L413" s="25">
        <v>73.2</v>
      </c>
      <c r="M413" s="6">
        <f t="shared" si="7"/>
        <v>439.20000000000005</v>
      </c>
      <c r="N413" s="6"/>
      <c r="O413" s="6" t="s">
        <v>2032</v>
      </c>
      <c r="P413" s="15">
        <v>0.67500000000000004</v>
      </c>
      <c r="Q413" s="18"/>
    </row>
    <row r="414" spans="1:17" s="1" customFormat="1" ht="20.100000000000001" customHeight="1" x14ac:dyDescent="0.15">
      <c r="A414" s="10">
        <v>412</v>
      </c>
      <c r="B414" s="25" t="s">
        <v>2035</v>
      </c>
      <c r="C414" s="8" t="s">
        <v>2036</v>
      </c>
      <c r="D414" s="31" t="s">
        <v>1047</v>
      </c>
      <c r="E414" s="6" t="s">
        <v>198</v>
      </c>
      <c r="F414" s="25">
        <v>1</v>
      </c>
      <c r="G414" s="11"/>
      <c r="H414" s="12"/>
      <c r="I414" s="12"/>
      <c r="J414" s="6"/>
      <c r="K414" s="12"/>
      <c r="L414" s="25">
        <v>38.799999999999997</v>
      </c>
      <c r="M414" s="6">
        <f t="shared" si="7"/>
        <v>38.799999999999997</v>
      </c>
      <c r="N414" s="6"/>
      <c r="O414" s="6" t="s">
        <v>2037</v>
      </c>
      <c r="P414" s="15">
        <v>5.8500000000000003E-2</v>
      </c>
      <c r="Q414" s="18"/>
    </row>
    <row r="415" spans="1:17" s="1" customFormat="1" ht="20.100000000000001" customHeight="1" x14ac:dyDescent="0.15">
      <c r="A415" s="10">
        <v>413</v>
      </c>
      <c r="B415" s="25" t="s">
        <v>2038</v>
      </c>
      <c r="C415" s="8" t="s">
        <v>2039</v>
      </c>
      <c r="D415" s="31" t="s">
        <v>1047</v>
      </c>
      <c r="E415" s="6" t="s">
        <v>198</v>
      </c>
      <c r="F415" s="25">
        <v>1</v>
      </c>
      <c r="G415" s="11"/>
      <c r="H415" s="12"/>
      <c r="I415" s="12"/>
      <c r="J415" s="6"/>
      <c r="K415" s="12"/>
      <c r="L415" s="25">
        <v>38.799999999999997</v>
      </c>
      <c r="M415" s="6">
        <f t="shared" si="7"/>
        <v>38.799999999999997</v>
      </c>
      <c r="N415" s="6"/>
      <c r="O415" s="6" t="s">
        <v>2037</v>
      </c>
      <c r="P415" s="15">
        <v>5.8500000000000003E-2</v>
      </c>
      <c r="Q415" s="18"/>
    </row>
    <row r="416" spans="1:17" s="1" customFormat="1" ht="20.100000000000001" customHeight="1" x14ac:dyDescent="0.15">
      <c r="A416" s="10">
        <v>414</v>
      </c>
      <c r="B416" s="25" t="s">
        <v>2040</v>
      </c>
      <c r="C416" s="8" t="s">
        <v>2041</v>
      </c>
      <c r="D416" s="31" t="s">
        <v>1047</v>
      </c>
      <c r="E416" s="6" t="s">
        <v>198</v>
      </c>
      <c r="F416" s="25">
        <v>13</v>
      </c>
      <c r="G416" s="11"/>
      <c r="H416" s="12"/>
      <c r="I416" s="12"/>
      <c r="J416" s="6"/>
      <c r="K416" s="12"/>
      <c r="L416" s="25">
        <v>93.8</v>
      </c>
      <c r="M416" s="6">
        <f t="shared" si="7"/>
        <v>1219.3999999999999</v>
      </c>
      <c r="N416" s="6"/>
      <c r="O416" s="6" t="s">
        <v>2042</v>
      </c>
      <c r="P416" s="15">
        <v>2.6208</v>
      </c>
      <c r="Q416" s="18"/>
    </row>
    <row r="417" spans="1:17" s="1" customFormat="1" ht="20.100000000000001" customHeight="1" x14ac:dyDescent="0.15">
      <c r="A417" s="10">
        <v>415</v>
      </c>
      <c r="B417" s="25" t="s">
        <v>2043</v>
      </c>
      <c r="C417" s="8" t="s">
        <v>2044</v>
      </c>
      <c r="D417" s="31" t="s">
        <v>1047</v>
      </c>
      <c r="E417" s="6" t="s">
        <v>198</v>
      </c>
      <c r="F417" s="25">
        <v>13</v>
      </c>
      <c r="G417" s="11"/>
      <c r="H417" s="12"/>
      <c r="I417" s="12"/>
      <c r="J417" s="6"/>
      <c r="K417" s="12"/>
      <c r="L417" s="25">
        <v>93.8</v>
      </c>
      <c r="M417" s="6">
        <f t="shared" si="7"/>
        <v>1219.3999999999999</v>
      </c>
      <c r="N417" s="6"/>
      <c r="O417" s="6" t="s">
        <v>2042</v>
      </c>
      <c r="P417" s="15">
        <v>2.6208</v>
      </c>
      <c r="Q417" s="18"/>
    </row>
    <row r="418" spans="1:17" s="1" customFormat="1" ht="20.100000000000001" customHeight="1" x14ac:dyDescent="0.15">
      <c r="A418" s="10">
        <v>416</v>
      </c>
      <c r="B418" s="25" t="s">
        <v>2045</v>
      </c>
      <c r="C418" s="8" t="s">
        <v>2046</v>
      </c>
      <c r="D418" s="31" t="s">
        <v>1047</v>
      </c>
      <c r="E418" s="6" t="s">
        <v>198</v>
      </c>
      <c r="F418" s="25">
        <v>3</v>
      </c>
      <c r="G418" s="11"/>
      <c r="H418" s="12"/>
      <c r="I418" s="12"/>
      <c r="J418" s="6"/>
      <c r="K418" s="12"/>
      <c r="L418" s="25">
        <v>53.7</v>
      </c>
      <c r="M418" s="6">
        <f t="shared" si="7"/>
        <v>161.10000000000002</v>
      </c>
      <c r="N418" s="6"/>
      <c r="O418" s="6" t="s">
        <v>2047</v>
      </c>
      <c r="P418" s="15">
        <v>0.26505000000000001</v>
      </c>
      <c r="Q418" s="18"/>
    </row>
    <row r="419" spans="1:17" s="1" customFormat="1" ht="20.100000000000001" customHeight="1" x14ac:dyDescent="0.15">
      <c r="A419" s="10">
        <v>417</v>
      </c>
      <c r="B419" s="25" t="s">
        <v>2048</v>
      </c>
      <c r="C419" s="8" t="s">
        <v>2049</v>
      </c>
      <c r="D419" s="31" t="s">
        <v>1047</v>
      </c>
      <c r="E419" s="6" t="s">
        <v>198</v>
      </c>
      <c r="F419" s="25">
        <v>3</v>
      </c>
      <c r="G419" s="11"/>
      <c r="H419" s="12"/>
      <c r="I419" s="12"/>
      <c r="J419" s="6"/>
      <c r="K419" s="12"/>
      <c r="L419" s="25">
        <v>53.7</v>
      </c>
      <c r="M419" s="6">
        <f t="shared" si="7"/>
        <v>161.10000000000002</v>
      </c>
      <c r="N419" s="6"/>
      <c r="O419" s="6" t="s">
        <v>2047</v>
      </c>
      <c r="P419" s="15">
        <v>0.26505000000000001</v>
      </c>
      <c r="Q419" s="18"/>
    </row>
    <row r="420" spans="1:17" s="1" customFormat="1" ht="20.100000000000001" customHeight="1" x14ac:dyDescent="0.15">
      <c r="A420" s="10">
        <v>418</v>
      </c>
      <c r="B420" s="25" t="s">
        <v>2050</v>
      </c>
      <c r="C420" s="8" t="s">
        <v>2051</v>
      </c>
      <c r="D420" s="31" t="s">
        <v>1047</v>
      </c>
      <c r="E420" s="6" t="s">
        <v>198</v>
      </c>
      <c r="F420" s="25">
        <v>2</v>
      </c>
      <c r="G420" s="11"/>
      <c r="H420" s="12"/>
      <c r="I420" s="12"/>
      <c r="J420" s="6"/>
      <c r="K420" s="12"/>
      <c r="L420" s="25">
        <v>53.7</v>
      </c>
      <c r="M420" s="6">
        <f t="shared" si="7"/>
        <v>107.4</v>
      </c>
      <c r="N420" s="6"/>
      <c r="O420" s="6" t="s">
        <v>2047</v>
      </c>
      <c r="P420" s="15">
        <v>0.1767</v>
      </c>
      <c r="Q420" s="18"/>
    </row>
    <row r="421" spans="1:17" s="1" customFormat="1" ht="20.100000000000001" customHeight="1" x14ac:dyDescent="0.15">
      <c r="A421" s="10">
        <v>419</v>
      </c>
      <c r="B421" s="25" t="s">
        <v>2052</v>
      </c>
      <c r="C421" s="8" t="s">
        <v>2053</v>
      </c>
      <c r="D421" s="31" t="s">
        <v>1047</v>
      </c>
      <c r="E421" s="6" t="s">
        <v>198</v>
      </c>
      <c r="F421" s="25">
        <v>1</v>
      </c>
      <c r="G421" s="11"/>
      <c r="H421" s="12"/>
      <c r="I421" s="12"/>
      <c r="J421" s="6"/>
      <c r="K421" s="12"/>
      <c r="L421" s="25">
        <v>53.7</v>
      </c>
      <c r="M421" s="6">
        <f t="shared" si="7"/>
        <v>53.7</v>
      </c>
      <c r="N421" s="6"/>
      <c r="O421" s="6" t="s">
        <v>2047</v>
      </c>
      <c r="P421" s="15">
        <v>8.8349999999999998E-2</v>
      </c>
      <c r="Q421" s="18"/>
    </row>
    <row r="422" spans="1:17" s="1" customFormat="1" ht="20.100000000000001" customHeight="1" x14ac:dyDescent="0.15">
      <c r="A422" s="10">
        <v>420</v>
      </c>
      <c r="B422" s="25" t="s">
        <v>2054</v>
      </c>
      <c r="C422" s="8" t="s">
        <v>2055</v>
      </c>
      <c r="D422" s="31" t="s">
        <v>1047</v>
      </c>
      <c r="E422" s="6" t="s">
        <v>198</v>
      </c>
      <c r="F422" s="25">
        <v>13</v>
      </c>
      <c r="G422" s="11"/>
      <c r="H422" s="12"/>
      <c r="I422" s="12"/>
      <c r="J422" s="6"/>
      <c r="K422" s="12"/>
      <c r="L422" s="25">
        <v>43.9</v>
      </c>
      <c r="M422" s="6">
        <f t="shared" si="7"/>
        <v>570.69999999999993</v>
      </c>
      <c r="N422" s="6"/>
      <c r="O422" s="6" t="s">
        <v>2056</v>
      </c>
      <c r="P422" s="15">
        <v>1.0764</v>
      </c>
      <c r="Q422" s="18"/>
    </row>
    <row r="423" spans="1:17" s="1" customFormat="1" ht="20.100000000000001" customHeight="1" x14ac:dyDescent="0.15">
      <c r="A423" s="10">
        <v>421</v>
      </c>
      <c r="B423" s="25" t="s">
        <v>2057</v>
      </c>
      <c r="C423" s="8" t="s">
        <v>2058</v>
      </c>
      <c r="D423" s="31" t="s">
        <v>1047</v>
      </c>
      <c r="E423" s="6" t="s">
        <v>198</v>
      </c>
      <c r="F423" s="25">
        <v>13</v>
      </c>
      <c r="G423" s="11"/>
      <c r="H423" s="12"/>
      <c r="I423" s="12"/>
      <c r="J423" s="6"/>
      <c r="K423" s="12"/>
      <c r="L423" s="25">
        <v>43.9</v>
      </c>
      <c r="M423" s="6">
        <f t="shared" si="7"/>
        <v>570.69999999999993</v>
      </c>
      <c r="N423" s="6"/>
      <c r="O423" s="6" t="s">
        <v>2056</v>
      </c>
      <c r="P423" s="15">
        <v>1.0764</v>
      </c>
      <c r="Q423" s="18"/>
    </row>
    <row r="424" spans="1:17" s="1" customFormat="1" ht="20.100000000000001" customHeight="1" x14ac:dyDescent="0.15">
      <c r="A424" s="10">
        <v>422</v>
      </c>
      <c r="B424" s="25" t="s">
        <v>2059</v>
      </c>
      <c r="C424" s="8" t="s">
        <v>2060</v>
      </c>
      <c r="D424" s="31" t="s">
        <v>1047</v>
      </c>
      <c r="E424" s="6" t="s">
        <v>198</v>
      </c>
      <c r="F424" s="25">
        <v>2</v>
      </c>
      <c r="G424" s="11"/>
      <c r="H424" s="12"/>
      <c r="I424" s="12"/>
      <c r="J424" s="6"/>
      <c r="K424" s="12"/>
      <c r="L424" s="25">
        <v>404.4</v>
      </c>
      <c r="M424" s="6">
        <f t="shared" si="7"/>
        <v>808.8</v>
      </c>
      <c r="N424" s="6"/>
      <c r="O424" s="6" t="s">
        <v>2061</v>
      </c>
      <c r="P424" s="15">
        <v>0.86160000000000003</v>
      </c>
      <c r="Q424" s="18"/>
    </row>
    <row r="425" spans="1:17" s="1" customFormat="1" ht="20.100000000000001" customHeight="1" x14ac:dyDescent="0.15">
      <c r="A425" s="10">
        <v>423</v>
      </c>
      <c r="B425" s="25" t="s">
        <v>2062</v>
      </c>
      <c r="C425" s="8" t="s">
        <v>2063</v>
      </c>
      <c r="D425" s="31" t="s">
        <v>1047</v>
      </c>
      <c r="E425" s="6" t="s">
        <v>198</v>
      </c>
      <c r="F425" s="25">
        <v>2</v>
      </c>
      <c r="G425" s="11"/>
      <c r="H425" s="12"/>
      <c r="I425" s="12"/>
      <c r="J425" s="6"/>
      <c r="K425" s="12"/>
      <c r="L425" s="25">
        <v>404.4</v>
      </c>
      <c r="M425" s="6">
        <f t="shared" si="7"/>
        <v>808.8</v>
      </c>
      <c r="N425" s="6"/>
      <c r="O425" s="6" t="s">
        <v>2061</v>
      </c>
      <c r="P425" s="15">
        <v>0.86160000000000003</v>
      </c>
      <c r="Q425" s="18"/>
    </row>
    <row r="426" spans="1:17" s="1" customFormat="1" ht="20.100000000000001" customHeight="1" x14ac:dyDescent="0.15">
      <c r="A426" s="10">
        <v>424</v>
      </c>
      <c r="B426" s="25" t="s">
        <v>2064</v>
      </c>
      <c r="C426" s="8" t="s">
        <v>2065</v>
      </c>
      <c r="D426" s="31" t="s">
        <v>1047</v>
      </c>
      <c r="E426" s="6" t="s">
        <v>198</v>
      </c>
      <c r="F426" s="25">
        <v>1</v>
      </c>
      <c r="G426" s="11"/>
      <c r="H426" s="12"/>
      <c r="I426" s="12"/>
      <c r="J426" s="6"/>
      <c r="K426" s="12"/>
      <c r="L426" s="25">
        <v>42.6</v>
      </c>
      <c r="M426" s="6">
        <f t="shared" si="7"/>
        <v>42.6</v>
      </c>
      <c r="N426" s="6"/>
      <c r="O426" s="6" t="s">
        <v>2066</v>
      </c>
      <c r="P426" s="15">
        <v>6.2100000000000002E-2</v>
      </c>
      <c r="Q426" s="18"/>
    </row>
    <row r="427" spans="1:17" s="1" customFormat="1" ht="20.100000000000001" customHeight="1" x14ac:dyDescent="0.15">
      <c r="A427" s="10">
        <v>425</v>
      </c>
      <c r="B427" s="25" t="s">
        <v>2067</v>
      </c>
      <c r="C427" s="8" t="s">
        <v>2068</v>
      </c>
      <c r="D427" s="31" t="s">
        <v>1047</v>
      </c>
      <c r="E427" s="6" t="s">
        <v>198</v>
      </c>
      <c r="F427" s="25">
        <v>1</v>
      </c>
      <c r="G427" s="11"/>
      <c r="H427" s="12"/>
      <c r="I427" s="12"/>
      <c r="J427" s="6"/>
      <c r="K427" s="12"/>
      <c r="L427" s="25">
        <v>42.6</v>
      </c>
      <c r="M427" s="6">
        <f t="shared" si="7"/>
        <v>42.6</v>
      </c>
      <c r="N427" s="6"/>
      <c r="O427" s="6" t="s">
        <v>2066</v>
      </c>
      <c r="P427" s="15">
        <v>6.2100000000000002E-2</v>
      </c>
      <c r="Q427" s="18"/>
    </row>
    <row r="428" spans="1:17" s="1" customFormat="1" ht="20.100000000000001" customHeight="1" x14ac:dyDescent="0.15">
      <c r="A428" s="10">
        <v>426</v>
      </c>
      <c r="B428" s="25" t="s">
        <v>2069</v>
      </c>
      <c r="C428" s="8" t="s">
        <v>2070</v>
      </c>
      <c r="D428" s="31" t="s">
        <v>1047</v>
      </c>
      <c r="E428" s="6" t="s">
        <v>198</v>
      </c>
      <c r="F428" s="25">
        <v>16</v>
      </c>
      <c r="G428" s="11"/>
      <c r="H428" s="12"/>
      <c r="I428" s="12"/>
      <c r="J428" s="6"/>
      <c r="K428" s="12"/>
      <c r="L428" s="25">
        <v>44</v>
      </c>
      <c r="M428" s="6">
        <f t="shared" si="7"/>
        <v>704</v>
      </c>
      <c r="N428" s="6"/>
      <c r="O428" s="6" t="s">
        <v>2056</v>
      </c>
      <c r="P428" s="15">
        <v>1.3248</v>
      </c>
      <c r="Q428" s="18"/>
    </row>
    <row r="429" spans="1:17" s="1" customFormat="1" ht="20.100000000000001" customHeight="1" x14ac:dyDescent="0.15">
      <c r="A429" s="10">
        <v>427</v>
      </c>
      <c r="B429" s="25" t="s">
        <v>2071</v>
      </c>
      <c r="C429" s="8" t="s">
        <v>2072</v>
      </c>
      <c r="D429" s="31" t="s">
        <v>1047</v>
      </c>
      <c r="E429" s="6" t="s">
        <v>198</v>
      </c>
      <c r="F429" s="25">
        <v>8</v>
      </c>
      <c r="G429" s="11"/>
      <c r="H429" s="12"/>
      <c r="I429" s="12"/>
      <c r="J429" s="6"/>
      <c r="K429" s="12"/>
      <c r="L429" s="25">
        <v>42.7</v>
      </c>
      <c r="M429" s="6">
        <f t="shared" si="7"/>
        <v>341.6</v>
      </c>
      <c r="N429" s="6"/>
      <c r="O429" s="6" t="s">
        <v>2066</v>
      </c>
      <c r="P429" s="15">
        <v>0.49680000000000002</v>
      </c>
      <c r="Q429" s="18"/>
    </row>
    <row r="430" spans="1:17" s="1" customFormat="1" ht="20.100000000000001" customHeight="1" x14ac:dyDescent="0.15">
      <c r="A430" s="10">
        <v>428</v>
      </c>
      <c r="B430" s="25" t="s">
        <v>2073</v>
      </c>
      <c r="C430" s="8" t="s">
        <v>2074</v>
      </c>
      <c r="D430" s="31" t="s">
        <v>1047</v>
      </c>
      <c r="E430" s="6" t="s">
        <v>198</v>
      </c>
      <c r="F430" s="25">
        <v>8</v>
      </c>
      <c r="G430" s="11"/>
      <c r="H430" s="12"/>
      <c r="I430" s="12"/>
      <c r="J430" s="6"/>
      <c r="K430" s="12"/>
      <c r="L430" s="25">
        <v>42.7</v>
      </c>
      <c r="M430" s="6">
        <f t="shared" si="7"/>
        <v>341.6</v>
      </c>
      <c r="N430" s="6"/>
      <c r="O430" s="6" t="s">
        <v>2066</v>
      </c>
      <c r="P430" s="15">
        <v>0.49680000000000002</v>
      </c>
      <c r="Q430" s="18"/>
    </row>
    <row r="431" spans="1:17" s="1" customFormat="1" ht="20.100000000000001" customHeight="1" x14ac:dyDescent="0.15">
      <c r="A431" s="10">
        <v>429</v>
      </c>
      <c r="B431" s="25" t="s">
        <v>2075</v>
      </c>
      <c r="C431" s="8" t="s">
        <v>2076</v>
      </c>
      <c r="D431" s="31" t="s">
        <v>1047</v>
      </c>
      <c r="E431" s="6" t="s">
        <v>198</v>
      </c>
      <c r="F431" s="25">
        <v>2</v>
      </c>
      <c r="G431" s="11"/>
      <c r="H431" s="12"/>
      <c r="I431" s="12"/>
      <c r="J431" s="6"/>
      <c r="K431" s="12"/>
      <c r="L431" s="25">
        <v>245.4</v>
      </c>
      <c r="M431" s="6">
        <f t="shared" si="7"/>
        <v>490.8</v>
      </c>
      <c r="N431" s="6"/>
      <c r="O431" s="6" t="s">
        <v>2077</v>
      </c>
      <c r="P431" s="15">
        <v>0.81467999999999996</v>
      </c>
      <c r="Q431" s="18"/>
    </row>
    <row r="432" spans="1:17" s="1" customFormat="1" ht="20.100000000000001" customHeight="1" x14ac:dyDescent="0.15">
      <c r="A432" s="10">
        <v>430</v>
      </c>
      <c r="B432" s="25" t="s">
        <v>2078</v>
      </c>
      <c r="C432" s="8" t="s">
        <v>2079</v>
      </c>
      <c r="D432" s="31" t="s">
        <v>1047</v>
      </c>
      <c r="E432" s="6" t="s">
        <v>198</v>
      </c>
      <c r="F432" s="25">
        <v>1</v>
      </c>
      <c r="G432" s="11"/>
      <c r="H432" s="12"/>
      <c r="I432" s="12"/>
      <c r="J432" s="6"/>
      <c r="K432" s="12"/>
      <c r="L432" s="25">
        <v>244.9</v>
      </c>
      <c r="M432" s="6">
        <f t="shared" si="7"/>
        <v>244.9</v>
      </c>
      <c r="N432" s="6"/>
      <c r="O432" s="6" t="s">
        <v>2077</v>
      </c>
      <c r="P432" s="15">
        <v>0.40733999999999998</v>
      </c>
      <c r="Q432" s="18"/>
    </row>
    <row r="433" spans="1:17" s="1" customFormat="1" ht="20.100000000000001" customHeight="1" x14ac:dyDescent="0.15">
      <c r="A433" s="10">
        <v>431</v>
      </c>
      <c r="B433" s="25" t="s">
        <v>2080</v>
      </c>
      <c r="C433" s="8" t="s">
        <v>2081</v>
      </c>
      <c r="D433" s="31" t="s">
        <v>1047</v>
      </c>
      <c r="E433" s="6" t="s">
        <v>198</v>
      </c>
      <c r="F433" s="25">
        <v>16</v>
      </c>
      <c r="G433" s="11"/>
      <c r="H433" s="12"/>
      <c r="I433" s="12"/>
      <c r="J433" s="6"/>
      <c r="K433" s="12"/>
      <c r="L433" s="25">
        <v>38.6</v>
      </c>
      <c r="M433" s="6">
        <f t="shared" si="7"/>
        <v>617.6</v>
      </c>
      <c r="N433" s="6"/>
      <c r="O433" s="6" t="s">
        <v>2082</v>
      </c>
      <c r="P433" s="15">
        <v>1.1328</v>
      </c>
      <c r="Q433" s="18"/>
    </row>
    <row r="434" spans="1:17" s="1" customFormat="1" ht="20.100000000000001" customHeight="1" x14ac:dyDescent="0.15">
      <c r="A434" s="10">
        <v>432</v>
      </c>
      <c r="B434" s="25" t="s">
        <v>2083</v>
      </c>
      <c r="C434" s="8" t="s">
        <v>2084</v>
      </c>
      <c r="D434" s="31" t="s">
        <v>1047</v>
      </c>
      <c r="E434" s="6" t="s">
        <v>198</v>
      </c>
      <c r="F434" s="25">
        <v>1</v>
      </c>
      <c r="G434" s="11"/>
      <c r="H434" s="12"/>
      <c r="I434" s="12"/>
      <c r="J434" s="6"/>
      <c r="K434" s="12"/>
      <c r="L434" s="25">
        <v>244.9</v>
      </c>
      <c r="M434" s="6">
        <f t="shared" si="7"/>
        <v>244.9</v>
      </c>
      <c r="N434" s="6"/>
      <c r="O434" s="6" t="s">
        <v>2077</v>
      </c>
      <c r="P434" s="15">
        <v>0.40733999999999998</v>
      </c>
      <c r="Q434" s="18"/>
    </row>
    <row r="435" spans="1:17" s="1" customFormat="1" ht="20.100000000000001" customHeight="1" x14ac:dyDescent="0.15">
      <c r="A435" s="10">
        <v>433</v>
      </c>
      <c r="B435" s="25" t="s">
        <v>2085</v>
      </c>
      <c r="C435" s="8" t="s">
        <v>2086</v>
      </c>
      <c r="D435" s="31" t="s">
        <v>1047</v>
      </c>
      <c r="E435" s="6" t="s">
        <v>198</v>
      </c>
      <c r="F435" s="25">
        <v>4</v>
      </c>
      <c r="G435" s="11"/>
      <c r="H435" s="12"/>
      <c r="I435" s="12"/>
      <c r="J435" s="6"/>
      <c r="K435" s="12"/>
      <c r="L435" s="25">
        <v>37.299999999999997</v>
      </c>
      <c r="M435" s="6">
        <f t="shared" si="7"/>
        <v>149.19999999999999</v>
      </c>
      <c r="N435" s="6"/>
      <c r="O435" s="6" t="s">
        <v>2087</v>
      </c>
      <c r="P435" s="15">
        <v>0.21240000000000001</v>
      </c>
      <c r="Q435" s="18"/>
    </row>
    <row r="436" spans="1:17" s="1" customFormat="1" ht="20.100000000000001" customHeight="1" x14ac:dyDescent="0.15">
      <c r="A436" s="10">
        <v>434</v>
      </c>
      <c r="B436" s="25" t="s">
        <v>2088</v>
      </c>
      <c r="C436" s="8" t="s">
        <v>2089</v>
      </c>
      <c r="D436" s="31" t="s">
        <v>1047</v>
      </c>
      <c r="E436" s="6" t="s">
        <v>198</v>
      </c>
      <c r="F436" s="25">
        <v>4</v>
      </c>
      <c r="G436" s="11"/>
      <c r="H436" s="12"/>
      <c r="I436" s="12"/>
      <c r="J436" s="6"/>
      <c r="K436" s="12"/>
      <c r="L436" s="25">
        <v>37.299999999999997</v>
      </c>
      <c r="M436" s="6">
        <f t="shared" si="7"/>
        <v>149.19999999999999</v>
      </c>
      <c r="N436" s="6"/>
      <c r="O436" s="6" t="s">
        <v>2087</v>
      </c>
      <c r="P436" s="15">
        <v>0.21240000000000001</v>
      </c>
      <c r="Q436" s="18"/>
    </row>
    <row r="437" spans="1:17" s="1" customFormat="1" ht="20.100000000000001" customHeight="1" x14ac:dyDescent="0.15">
      <c r="A437" s="10">
        <v>435</v>
      </c>
      <c r="B437" s="25" t="s">
        <v>2090</v>
      </c>
      <c r="C437" s="8" t="s">
        <v>2091</v>
      </c>
      <c r="D437" s="31" t="s">
        <v>1047</v>
      </c>
      <c r="E437" s="6" t="s">
        <v>198</v>
      </c>
      <c r="F437" s="25">
        <v>1</v>
      </c>
      <c r="G437" s="11"/>
      <c r="H437" s="12"/>
      <c r="I437" s="12"/>
      <c r="J437" s="6"/>
      <c r="K437" s="12"/>
      <c r="L437" s="25">
        <v>302.60000000000002</v>
      </c>
      <c r="M437" s="6">
        <f t="shared" si="7"/>
        <v>302.60000000000002</v>
      </c>
      <c r="N437" s="6"/>
      <c r="O437" s="6" t="s">
        <v>2092</v>
      </c>
      <c r="P437" s="15">
        <v>0.49382999999999999</v>
      </c>
      <c r="Q437" s="18"/>
    </row>
    <row r="438" spans="1:17" s="1" customFormat="1" ht="20.100000000000001" customHeight="1" x14ac:dyDescent="0.15">
      <c r="A438" s="10">
        <v>436</v>
      </c>
      <c r="B438" s="25" t="s">
        <v>2093</v>
      </c>
      <c r="C438" s="8" t="s">
        <v>2094</v>
      </c>
      <c r="D438" s="31" t="s">
        <v>1047</v>
      </c>
      <c r="E438" s="6" t="s">
        <v>198</v>
      </c>
      <c r="F438" s="25">
        <v>1</v>
      </c>
      <c r="G438" s="11"/>
      <c r="H438" s="12"/>
      <c r="I438" s="12"/>
      <c r="J438" s="6"/>
      <c r="K438" s="12"/>
      <c r="L438" s="25">
        <v>302.60000000000002</v>
      </c>
      <c r="M438" s="6">
        <f t="shared" si="7"/>
        <v>302.60000000000002</v>
      </c>
      <c r="N438" s="6"/>
      <c r="O438" s="6" t="s">
        <v>2092</v>
      </c>
      <c r="P438" s="15">
        <v>0.49382999999999999</v>
      </c>
      <c r="Q438" s="18"/>
    </row>
    <row r="439" spans="1:17" s="1" customFormat="1" ht="20.100000000000001" customHeight="1" x14ac:dyDescent="0.15">
      <c r="A439" s="10">
        <v>437</v>
      </c>
      <c r="B439" s="25" t="s">
        <v>2095</v>
      </c>
      <c r="C439" s="8" t="s">
        <v>2096</v>
      </c>
      <c r="D439" s="31" t="s">
        <v>1047</v>
      </c>
      <c r="E439" s="6" t="s">
        <v>198</v>
      </c>
      <c r="F439" s="25">
        <v>4</v>
      </c>
      <c r="G439" s="11"/>
      <c r="H439" s="12"/>
      <c r="I439" s="12"/>
      <c r="J439" s="6"/>
      <c r="K439" s="12"/>
      <c r="L439" s="25">
        <v>52.2</v>
      </c>
      <c r="M439" s="6">
        <f t="shared" si="7"/>
        <v>208.8</v>
      </c>
      <c r="N439" s="6"/>
      <c r="O439" s="6" t="s">
        <v>2097</v>
      </c>
      <c r="P439" s="15">
        <v>0.28439999999999999</v>
      </c>
      <c r="Q439" s="18"/>
    </row>
    <row r="440" spans="1:17" s="1" customFormat="1" ht="20.100000000000001" customHeight="1" x14ac:dyDescent="0.15">
      <c r="A440" s="10">
        <v>438</v>
      </c>
      <c r="B440" s="25" t="s">
        <v>2098</v>
      </c>
      <c r="C440" s="8" t="s">
        <v>2099</v>
      </c>
      <c r="D440" s="31" t="s">
        <v>1047</v>
      </c>
      <c r="E440" s="6" t="s">
        <v>198</v>
      </c>
      <c r="F440" s="25">
        <v>4</v>
      </c>
      <c r="G440" s="11"/>
      <c r="H440" s="12"/>
      <c r="I440" s="12"/>
      <c r="J440" s="6"/>
      <c r="K440" s="12"/>
      <c r="L440" s="25">
        <v>52.2</v>
      </c>
      <c r="M440" s="6">
        <f t="shared" si="7"/>
        <v>208.8</v>
      </c>
      <c r="N440" s="6"/>
      <c r="O440" s="6" t="s">
        <v>2097</v>
      </c>
      <c r="P440" s="15">
        <v>0.28439999999999999</v>
      </c>
      <c r="Q440" s="18"/>
    </row>
    <row r="441" spans="1:17" s="1" customFormat="1" ht="20.100000000000001" customHeight="1" x14ac:dyDescent="0.15">
      <c r="A441" s="10">
        <v>439</v>
      </c>
      <c r="B441" s="25" t="s">
        <v>2100</v>
      </c>
      <c r="C441" s="8" t="s">
        <v>2101</v>
      </c>
      <c r="D441" s="31" t="s">
        <v>1047</v>
      </c>
      <c r="E441" s="6" t="s">
        <v>198</v>
      </c>
      <c r="F441" s="25">
        <v>2</v>
      </c>
      <c r="G441" s="11"/>
      <c r="H441" s="12"/>
      <c r="I441" s="12"/>
      <c r="J441" s="6"/>
      <c r="K441" s="12"/>
      <c r="L441" s="25">
        <v>221.4</v>
      </c>
      <c r="M441" s="6">
        <f t="shared" si="7"/>
        <v>442.8</v>
      </c>
      <c r="N441" s="6"/>
      <c r="O441" s="6" t="s">
        <v>2102</v>
      </c>
      <c r="P441" s="15">
        <v>0.96516000000000002</v>
      </c>
      <c r="Q441" s="18"/>
    </row>
    <row r="442" spans="1:17" s="1" customFormat="1" ht="20.100000000000001" customHeight="1" x14ac:dyDescent="0.15">
      <c r="A442" s="10">
        <v>440</v>
      </c>
      <c r="B442" s="25" t="s">
        <v>2103</v>
      </c>
      <c r="C442" s="8" t="s">
        <v>2104</v>
      </c>
      <c r="D442" s="31" t="s">
        <v>1047</v>
      </c>
      <c r="E442" s="6" t="s">
        <v>198</v>
      </c>
      <c r="F442" s="25">
        <v>1</v>
      </c>
      <c r="G442" s="11"/>
      <c r="H442" s="12"/>
      <c r="I442" s="12"/>
      <c r="J442" s="6"/>
      <c r="K442" s="12"/>
      <c r="L442" s="25">
        <v>226.5</v>
      </c>
      <c r="M442" s="6">
        <f t="shared" si="7"/>
        <v>226.5</v>
      </c>
      <c r="N442" s="6"/>
      <c r="O442" s="6" t="s">
        <v>2102</v>
      </c>
      <c r="P442" s="15">
        <v>0.48258000000000001</v>
      </c>
      <c r="Q442" s="18"/>
    </row>
    <row r="443" spans="1:17" s="1" customFormat="1" ht="20.100000000000001" customHeight="1" x14ac:dyDescent="0.15">
      <c r="A443" s="10">
        <v>441</v>
      </c>
      <c r="B443" s="25" t="s">
        <v>2105</v>
      </c>
      <c r="C443" s="8" t="s">
        <v>2106</v>
      </c>
      <c r="D443" s="31" t="s">
        <v>1047</v>
      </c>
      <c r="E443" s="6" t="s">
        <v>198</v>
      </c>
      <c r="F443" s="25">
        <v>1</v>
      </c>
      <c r="G443" s="11"/>
      <c r="H443" s="12"/>
      <c r="I443" s="12"/>
      <c r="J443" s="6"/>
      <c r="K443" s="12"/>
      <c r="L443" s="25">
        <v>226.5</v>
      </c>
      <c r="M443" s="6">
        <f t="shared" si="7"/>
        <v>226.5</v>
      </c>
      <c r="N443" s="6"/>
      <c r="O443" s="6" t="s">
        <v>2102</v>
      </c>
      <c r="P443" s="15">
        <v>0.48258000000000001</v>
      </c>
      <c r="Q443" s="18"/>
    </row>
    <row r="444" spans="1:17" s="1" customFormat="1" ht="20.100000000000001" customHeight="1" x14ac:dyDescent="0.15">
      <c r="A444" s="10">
        <v>442</v>
      </c>
      <c r="B444" s="25" t="s">
        <v>2107</v>
      </c>
      <c r="C444" s="8" t="s">
        <v>2108</v>
      </c>
      <c r="D444" s="31" t="s">
        <v>1047</v>
      </c>
      <c r="E444" s="6" t="s">
        <v>198</v>
      </c>
      <c r="F444" s="25">
        <v>1</v>
      </c>
      <c r="G444" s="11"/>
      <c r="H444" s="12"/>
      <c r="I444" s="12"/>
      <c r="J444" s="6"/>
      <c r="K444" s="12"/>
      <c r="L444" s="25">
        <v>321.3</v>
      </c>
      <c r="M444" s="6">
        <f t="shared" si="7"/>
        <v>321.3</v>
      </c>
      <c r="N444" s="6"/>
      <c r="O444" s="6" t="s">
        <v>2109</v>
      </c>
      <c r="P444" s="15">
        <v>0.49103999999999998</v>
      </c>
      <c r="Q444" s="18"/>
    </row>
    <row r="445" spans="1:17" s="1" customFormat="1" ht="20.100000000000001" customHeight="1" x14ac:dyDescent="0.15">
      <c r="A445" s="10">
        <v>443</v>
      </c>
      <c r="B445" s="25" t="s">
        <v>2110</v>
      </c>
      <c r="C445" s="8" t="s">
        <v>2111</v>
      </c>
      <c r="D445" s="31" t="s">
        <v>1047</v>
      </c>
      <c r="E445" s="6" t="s">
        <v>198</v>
      </c>
      <c r="F445" s="25">
        <v>1</v>
      </c>
      <c r="G445" s="11"/>
      <c r="H445" s="12"/>
      <c r="I445" s="12"/>
      <c r="J445" s="6"/>
      <c r="K445" s="12"/>
      <c r="L445" s="25">
        <v>321.3</v>
      </c>
      <c r="M445" s="6">
        <f t="shared" si="7"/>
        <v>321.3</v>
      </c>
      <c r="N445" s="6"/>
      <c r="O445" s="6" t="s">
        <v>2109</v>
      </c>
      <c r="P445" s="15">
        <v>0.49103999999999998</v>
      </c>
      <c r="Q445" s="18"/>
    </row>
    <row r="446" spans="1:17" s="1" customFormat="1" ht="20.100000000000001" customHeight="1" x14ac:dyDescent="0.15">
      <c r="A446" s="10">
        <v>444</v>
      </c>
      <c r="B446" s="25" t="s">
        <v>2112</v>
      </c>
      <c r="C446" s="8" t="s">
        <v>2113</v>
      </c>
      <c r="D446" s="31" t="s">
        <v>1047</v>
      </c>
      <c r="E446" s="6" t="s">
        <v>198</v>
      </c>
      <c r="F446" s="25">
        <v>1</v>
      </c>
      <c r="G446" s="11"/>
      <c r="H446" s="12"/>
      <c r="I446" s="12"/>
      <c r="J446" s="6"/>
      <c r="K446" s="12"/>
      <c r="L446" s="25">
        <v>102.7</v>
      </c>
      <c r="M446" s="6">
        <f t="shared" si="7"/>
        <v>102.7</v>
      </c>
      <c r="N446" s="6"/>
      <c r="O446" s="6" t="s">
        <v>2114</v>
      </c>
      <c r="P446" s="15">
        <v>0.1176</v>
      </c>
      <c r="Q446" s="18"/>
    </row>
    <row r="447" spans="1:17" s="1" customFormat="1" ht="20.100000000000001" customHeight="1" x14ac:dyDescent="0.15">
      <c r="A447" s="10">
        <v>445</v>
      </c>
      <c r="B447" s="25" t="s">
        <v>2115</v>
      </c>
      <c r="C447" s="8" t="s">
        <v>2116</v>
      </c>
      <c r="D447" s="31" t="s">
        <v>1047</v>
      </c>
      <c r="E447" s="6" t="s">
        <v>198</v>
      </c>
      <c r="F447" s="25">
        <v>1</v>
      </c>
      <c r="G447" s="11"/>
      <c r="H447" s="12"/>
      <c r="I447" s="12"/>
      <c r="J447" s="6"/>
      <c r="K447" s="12"/>
      <c r="L447" s="25">
        <v>92.5</v>
      </c>
      <c r="M447" s="6">
        <f t="shared" si="7"/>
        <v>92.5</v>
      </c>
      <c r="N447" s="6"/>
      <c r="O447" s="6" t="s">
        <v>2117</v>
      </c>
      <c r="P447" s="15">
        <v>0.1512</v>
      </c>
      <c r="Q447" s="18"/>
    </row>
    <row r="448" spans="1:17" s="1" customFormat="1" ht="20.100000000000001" customHeight="1" x14ac:dyDescent="0.15">
      <c r="A448" s="10">
        <v>446</v>
      </c>
      <c r="B448" s="25" t="s">
        <v>2118</v>
      </c>
      <c r="C448" s="8" t="s">
        <v>2119</v>
      </c>
      <c r="D448" s="31" t="s">
        <v>1047</v>
      </c>
      <c r="E448" s="6" t="s">
        <v>198</v>
      </c>
      <c r="F448" s="25">
        <v>1</v>
      </c>
      <c r="G448" s="11"/>
      <c r="H448" s="12"/>
      <c r="I448" s="12"/>
      <c r="J448" s="6"/>
      <c r="K448" s="12"/>
      <c r="L448" s="25">
        <v>92.5</v>
      </c>
      <c r="M448" s="6">
        <f t="shared" si="7"/>
        <v>92.5</v>
      </c>
      <c r="N448" s="6"/>
      <c r="O448" s="6" t="s">
        <v>2117</v>
      </c>
      <c r="P448" s="15">
        <v>0.1512</v>
      </c>
      <c r="Q448" s="18"/>
    </row>
    <row r="449" spans="1:17" s="1" customFormat="1" ht="20.100000000000001" customHeight="1" x14ac:dyDescent="0.15">
      <c r="A449" s="10">
        <v>447</v>
      </c>
      <c r="B449" s="25" t="s">
        <v>2120</v>
      </c>
      <c r="C449" s="8" t="s">
        <v>2121</v>
      </c>
      <c r="D449" s="31" t="s">
        <v>1047</v>
      </c>
      <c r="E449" s="6" t="s">
        <v>198</v>
      </c>
      <c r="F449" s="25">
        <v>2</v>
      </c>
      <c r="G449" s="11"/>
      <c r="H449" s="12"/>
      <c r="I449" s="12"/>
      <c r="J449" s="6"/>
      <c r="K449" s="12"/>
      <c r="L449" s="25">
        <v>75.3</v>
      </c>
      <c r="M449" s="6">
        <f t="shared" si="7"/>
        <v>150.6</v>
      </c>
      <c r="N449" s="6"/>
      <c r="O449" s="6" t="s">
        <v>2122</v>
      </c>
      <c r="P449" s="15">
        <v>0.17519999999999999</v>
      </c>
      <c r="Q449" s="18"/>
    </row>
    <row r="450" spans="1:17" s="1" customFormat="1" ht="20.100000000000001" customHeight="1" x14ac:dyDescent="0.15">
      <c r="A450" s="10">
        <v>448</v>
      </c>
      <c r="B450" s="25" t="s">
        <v>2123</v>
      </c>
      <c r="C450" s="8" t="s">
        <v>2124</v>
      </c>
      <c r="D450" s="31" t="s">
        <v>1047</v>
      </c>
      <c r="E450" s="6" t="s">
        <v>198</v>
      </c>
      <c r="F450" s="25">
        <v>1</v>
      </c>
      <c r="G450" s="11"/>
      <c r="H450" s="12"/>
      <c r="I450" s="12"/>
      <c r="J450" s="6"/>
      <c r="K450" s="12"/>
      <c r="L450" s="25">
        <v>49.2</v>
      </c>
      <c r="M450" s="6">
        <f t="shared" si="7"/>
        <v>49.2</v>
      </c>
      <c r="N450" s="6"/>
      <c r="O450" s="6" t="s">
        <v>2125</v>
      </c>
      <c r="P450" s="15">
        <v>7.3469999999999994E-2</v>
      </c>
      <c r="Q450" s="18"/>
    </row>
    <row r="451" spans="1:17" s="1" customFormat="1" ht="20.100000000000001" customHeight="1" x14ac:dyDescent="0.15">
      <c r="A451" s="10">
        <v>449</v>
      </c>
      <c r="B451" s="25" t="s">
        <v>2126</v>
      </c>
      <c r="C451" s="8" t="s">
        <v>2127</v>
      </c>
      <c r="D451" s="31" t="s">
        <v>1047</v>
      </c>
      <c r="E451" s="6" t="s">
        <v>198</v>
      </c>
      <c r="F451" s="25">
        <v>1</v>
      </c>
      <c r="G451" s="11"/>
      <c r="H451" s="12"/>
      <c r="I451" s="12"/>
      <c r="J451" s="6"/>
      <c r="K451" s="12"/>
      <c r="L451" s="25">
        <v>48.8</v>
      </c>
      <c r="M451" s="6">
        <f t="shared" si="7"/>
        <v>48.8</v>
      </c>
      <c r="N451" s="6"/>
      <c r="O451" s="6" t="s">
        <v>2125</v>
      </c>
      <c r="P451" s="15">
        <v>7.3469999999999994E-2</v>
      </c>
      <c r="Q451" s="18"/>
    </row>
    <row r="452" spans="1:17" s="1" customFormat="1" ht="20.100000000000001" customHeight="1" x14ac:dyDescent="0.15">
      <c r="A452" s="10">
        <v>450</v>
      </c>
      <c r="B452" s="25" t="s">
        <v>2128</v>
      </c>
      <c r="C452" s="8" t="s">
        <v>2129</v>
      </c>
      <c r="D452" s="31" t="s">
        <v>1047</v>
      </c>
      <c r="E452" s="6" t="s">
        <v>198</v>
      </c>
      <c r="F452" s="25">
        <v>1</v>
      </c>
      <c r="G452" s="11"/>
      <c r="H452" s="12"/>
      <c r="I452" s="12"/>
      <c r="J452" s="6"/>
      <c r="K452" s="12"/>
      <c r="L452" s="25">
        <v>81.7</v>
      </c>
      <c r="M452" s="6">
        <f t="shared" si="7"/>
        <v>81.7</v>
      </c>
      <c r="N452" s="6"/>
      <c r="O452" s="6" t="s">
        <v>2130</v>
      </c>
      <c r="P452" s="15">
        <v>0.11996999999999999</v>
      </c>
      <c r="Q452" s="18"/>
    </row>
    <row r="453" spans="1:17" s="1" customFormat="1" ht="20.100000000000001" customHeight="1" x14ac:dyDescent="0.15">
      <c r="A453" s="10">
        <v>451</v>
      </c>
      <c r="B453" s="25" t="s">
        <v>2131</v>
      </c>
      <c r="C453" s="8" t="s">
        <v>2132</v>
      </c>
      <c r="D453" s="31" t="s">
        <v>1047</v>
      </c>
      <c r="E453" s="6" t="s">
        <v>198</v>
      </c>
      <c r="F453" s="25">
        <v>1</v>
      </c>
      <c r="G453" s="11"/>
      <c r="H453" s="12"/>
      <c r="I453" s="12"/>
      <c r="J453" s="6"/>
      <c r="K453" s="12"/>
      <c r="L453" s="25">
        <v>82.1</v>
      </c>
      <c r="M453" s="6">
        <f t="shared" si="7"/>
        <v>82.1</v>
      </c>
      <c r="N453" s="6"/>
      <c r="O453" s="6" t="s">
        <v>2130</v>
      </c>
      <c r="P453" s="15">
        <v>0.11996999999999999</v>
      </c>
      <c r="Q453" s="18"/>
    </row>
    <row r="454" spans="1:17" s="1" customFormat="1" ht="20.100000000000001" customHeight="1" x14ac:dyDescent="0.15">
      <c r="A454" s="10">
        <v>452</v>
      </c>
      <c r="B454" s="25" t="s">
        <v>2133</v>
      </c>
      <c r="C454" s="8" t="s">
        <v>2134</v>
      </c>
      <c r="D454" s="31" t="s">
        <v>1047</v>
      </c>
      <c r="E454" s="6" t="s">
        <v>198</v>
      </c>
      <c r="F454" s="25">
        <v>2</v>
      </c>
      <c r="G454" s="11"/>
      <c r="H454" s="12"/>
      <c r="I454" s="12"/>
      <c r="J454" s="6"/>
      <c r="K454" s="12"/>
      <c r="L454" s="25">
        <v>101.7</v>
      </c>
      <c r="M454" s="6">
        <f t="shared" si="7"/>
        <v>203.4</v>
      </c>
      <c r="N454" s="6"/>
      <c r="O454" s="6" t="s">
        <v>2135</v>
      </c>
      <c r="P454" s="15">
        <v>0.30503999999999998</v>
      </c>
      <c r="Q454" s="18"/>
    </row>
    <row r="455" spans="1:17" s="1" customFormat="1" ht="20.100000000000001" customHeight="1" x14ac:dyDescent="0.15">
      <c r="A455" s="10">
        <v>453</v>
      </c>
      <c r="B455" s="25" t="s">
        <v>2136</v>
      </c>
      <c r="C455" s="8" t="s">
        <v>2137</v>
      </c>
      <c r="D455" s="31" t="s">
        <v>1047</v>
      </c>
      <c r="E455" s="6" t="s">
        <v>198</v>
      </c>
      <c r="F455" s="25">
        <v>2</v>
      </c>
      <c r="G455" s="11"/>
      <c r="H455" s="12"/>
      <c r="I455" s="12"/>
      <c r="J455" s="6"/>
      <c r="K455" s="12"/>
      <c r="L455" s="25">
        <v>31.3</v>
      </c>
      <c r="M455" s="6">
        <f t="shared" si="7"/>
        <v>62.6</v>
      </c>
      <c r="N455" s="6"/>
      <c r="O455" s="6" t="s">
        <v>2138</v>
      </c>
      <c r="P455" s="15">
        <v>6.9599999999999995E-2</v>
      </c>
      <c r="Q455" s="18"/>
    </row>
    <row r="456" spans="1:17" s="1" customFormat="1" ht="20.100000000000001" customHeight="1" x14ac:dyDescent="0.15">
      <c r="A456" s="10">
        <v>454</v>
      </c>
      <c r="B456" s="25" t="s">
        <v>2139</v>
      </c>
      <c r="C456" s="8" t="s">
        <v>2140</v>
      </c>
      <c r="D456" s="31" t="s">
        <v>1047</v>
      </c>
      <c r="E456" s="6" t="s">
        <v>198</v>
      </c>
      <c r="F456" s="25">
        <v>2</v>
      </c>
      <c r="G456" s="11"/>
      <c r="H456" s="12"/>
      <c r="I456" s="12"/>
      <c r="J456" s="6"/>
      <c r="K456" s="12"/>
      <c r="L456" s="25">
        <v>25.8</v>
      </c>
      <c r="M456" s="6">
        <f t="shared" si="7"/>
        <v>51.6</v>
      </c>
      <c r="N456" s="6"/>
      <c r="O456" s="6" t="s">
        <v>2141</v>
      </c>
      <c r="P456" s="15">
        <v>5.7599999999999998E-2</v>
      </c>
      <c r="Q456" s="18"/>
    </row>
    <row r="457" spans="1:17" s="1" customFormat="1" ht="20.100000000000001" customHeight="1" x14ac:dyDescent="0.15">
      <c r="A457" s="10">
        <v>455</v>
      </c>
      <c r="B457" s="25" t="s">
        <v>2142</v>
      </c>
      <c r="C457" s="8" t="s">
        <v>2143</v>
      </c>
      <c r="D457" s="31" t="s">
        <v>1047</v>
      </c>
      <c r="E457" s="6" t="s">
        <v>198</v>
      </c>
      <c r="F457" s="25">
        <v>2</v>
      </c>
      <c r="G457" s="11"/>
      <c r="H457" s="12"/>
      <c r="I457" s="12"/>
      <c r="J457" s="6"/>
      <c r="K457" s="12"/>
      <c r="L457" s="25">
        <v>26.4</v>
      </c>
      <c r="M457" s="6">
        <f t="shared" si="7"/>
        <v>52.8</v>
      </c>
      <c r="N457" s="6"/>
      <c r="O457" s="6" t="s">
        <v>2144</v>
      </c>
      <c r="P457" s="15">
        <v>5.8799999999999998E-2</v>
      </c>
      <c r="Q457" s="18"/>
    </row>
    <row r="458" spans="1:17" s="1" customFormat="1" ht="20.100000000000001" customHeight="1" x14ac:dyDescent="0.15">
      <c r="A458" s="10">
        <v>456</v>
      </c>
      <c r="B458" s="25" t="s">
        <v>2145</v>
      </c>
      <c r="C458" s="8" t="s">
        <v>2146</v>
      </c>
      <c r="D458" s="31" t="s">
        <v>1047</v>
      </c>
      <c r="E458" s="6" t="s">
        <v>198</v>
      </c>
      <c r="F458" s="25">
        <v>2</v>
      </c>
      <c r="G458" s="11"/>
      <c r="H458" s="12"/>
      <c r="I458" s="12"/>
      <c r="J458" s="6"/>
      <c r="K458" s="12"/>
      <c r="L458" s="25">
        <v>80.599999999999994</v>
      </c>
      <c r="M458" s="6">
        <f t="shared" si="7"/>
        <v>161.19999999999999</v>
      </c>
      <c r="N458" s="6"/>
      <c r="O458" s="6" t="s">
        <v>2147</v>
      </c>
      <c r="P458" s="15">
        <v>0.16919999999999999</v>
      </c>
      <c r="Q458" s="18"/>
    </row>
    <row r="459" spans="1:17" s="1" customFormat="1" ht="20.100000000000001" customHeight="1" x14ac:dyDescent="0.15">
      <c r="A459" s="10">
        <v>457</v>
      </c>
      <c r="B459" s="25" t="s">
        <v>2148</v>
      </c>
      <c r="C459" s="8" t="s">
        <v>2149</v>
      </c>
      <c r="D459" s="31" t="s">
        <v>1047</v>
      </c>
      <c r="E459" s="6" t="s">
        <v>198</v>
      </c>
      <c r="F459" s="25">
        <v>2</v>
      </c>
      <c r="G459" s="11"/>
      <c r="H459" s="12"/>
      <c r="I459" s="12"/>
      <c r="J459" s="6"/>
      <c r="K459" s="12"/>
      <c r="L459" s="25">
        <v>410.3</v>
      </c>
      <c r="M459" s="6">
        <f t="shared" si="7"/>
        <v>820.6</v>
      </c>
      <c r="N459" s="6"/>
      <c r="O459" s="6" t="s">
        <v>2150</v>
      </c>
      <c r="P459" s="15">
        <v>0.84</v>
      </c>
      <c r="Q459" s="18"/>
    </row>
    <row r="460" spans="1:17" s="1" customFormat="1" ht="20.100000000000001" customHeight="1" x14ac:dyDescent="0.15">
      <c r="A460" s="10">
        <v>458</v>
      </c>
      <c r="B460" s="25" t="s">
        <v>2151</v>
      </c>
      <c r="C460" s="8" t="s">
        <v>2152</v>
      </c>
      <c r="D460" s="31" t="s">
        <v>1047</v>
      </c>
      <c r="E460" s="6" t="s">
        <v>198</v>
      </c>
      <c r="F460" s="25">
        <v>2</v>
      </c>
      <c r="G460" s="11"/>
      <c r="H460" s="12"/>
      <c r="I460" s="12"/>
      <c r="J460" s="6"/>
      <c r="K460" s="12"/>
      <c r="L460" s="25">
        <v>410.3</v>
      </c>
      <c r="M460" s="6">
        <f t="shared" si="7"/>
        <v>820.6</v>
      </c>
      <c r="N460" s="6"/>
      <c r="O460" s="6" t="s">
        <v>2150</v>
      </c>
      <c r="P460" s="15">
        <v>0.84</v>
      </c>
      <c r="Q460" s="18"/>
    </row>
    <row r="461" spans="1:17" s="1" customFormat="1" ht="20.100000000000001" customHeight="1" x14ac:dyDescent="0.15">
      <c r="A461" s="10">
        <v>459</v>
      </c>
      <c r="B461" s="25" t="s">
        <v>2153</v>
      </c>
      <c r="C461" s="8" t="s">
        <v>2154</v>
      </c>
      <c r="D461" s="31" t="s">
        <v>1047</v>
      </c>
      <c r="E461" s="6" t="s">
        <v>198</v>
      </c>
      <c r="F461" s="25">
        <v>1</v>
      </c>
      <c r="G461" s="11"/>
      <c r="H461" s="12"/>
      <c r="I461" s="12"/>
      <c r="J461" s="6"/>
      <c r="K461" s="12"/>
      <c r="L461" s="25">
        <v>408.6</v>
      </c>
      <c r="M461" s="6">
        <f t="shared" si="7"/>
        <v>408.6</v>
      </c>
      <c r="N461" s="6"/>
      <c r="O461" s="6" t="s">
        <v>2155</v>
      </c>
      <c r="P461" s="15">
        <v>0.63</v>
      </c>
      <c r="Q461" s="18"/>
    </row>
    <row r="462" spans="1:17" s="1" customFormat="1" ht="20.100000000000001" customHeight="1" x14ac:dyDescent="0.15">
      <c r="A462" s="10">
        <v>460</v>
      </c>
      <c r="B462" s="25" t="s">
        <v>2156</v>
      </c>
      <c r="C462" s="8" t="s">
        <v>2157</v>
      </c>
      <c r="D462" s="31" t="s">
        <v>1047</v>
      </c>
      <c r="E462" s="6" t="s">
        <v>198</v>
      </c>
      <c r="F462" s="25">
        <v>1</v>
      </c>
      <c r="G462" s="11"/>
      <c r="H462" s="12"/>
      <c r="I462" s="12"/>
      <c r="J462" s="6"/>
      <c r="K462" s="12"/>
      <c r="L462" s="25">
        <v>408.6</v>
      </c>
      <c r="M462" s="6">
        <f t="shared" si="7"/>
        <v>408.6</v>
      </c>
      <c r="N462" s="6"/>
      <c r="O462" s="6" t="s">
        <v>2155</v>
      </c>
      <c r="P462" s="15">
        <v>0.63</v>
      </c>
      <c r="Q462" s="18"/>
    </row>
    <row r="463" spans="1:17" s="1" customFormat="1" ht="20.100000000000001" customHeight="1" x14ac:dyDescent="0.15">
      <c r="A463" s="10">
        <v>461</v>
      </c>
      <c r="B463" s="25" t="s">
        <v>2158</v>
      </c>
      <c r="C463" s="8" t="s">
        <v>2159</v>
      </c>
      <c r="D463" s="31" t="s">
        <v>1047</v>
      </c>
      <c r="E463" s="6" t="s">
        <v>198</v>
      </c>
      <c r="F463" s="25">
        <v>1</v>
      </c>
      <c r="G463" s="11"/>
      <c r="H463" s="12"/>
      <c r="I463" s="12"/>
      <c r="J463" s="6"/>
      <c r="K463" s="12"/>
      <c r="L463" s="25">
        <v>407.4</v>
      </c>
      <c r="M463" s="6">
        <f t="shared" si="7"/>
        <v>407.4</v>
      </c>
      <c r="N463" s="6"/>
      <c r="O463" s="6" t="s">
        <v>2160</v>
      </c>
      <c r="P463" s="15">
        <v>0.65100000000000002</v>
      </c>
      <c r="Q463" s="18"/>
    </row>
    <row r="464" spans="1:17" s="1" customFormat="1" ht="20.100000000000001" customHeight="1" x14ac:dyDescent="0.15">
      <c r="A464" s="10">
        <v>462</v>
      </c>
      <c r="B464" s="25" t="s">
        <v>2161</v>
      </c>
      <c r="C464" s="8" t="s">
        <v>2162</v>
      </c>
      <c r="D464" s="31" t="s">
        <v>1047</v>
      </c>
      <c r="E464" s="6" t="s">
        <v>198</v>
      </c>
      <c r="F464" s="25">
        <v>1</v>
      </c>
      <c r="G464" s="11"/>
      <c r="H464" s="12"/>
      <c r="I464" s="12"/>
      <c r="J464" s="6"/>
      <c r="K464" s="12"/>
      <c r="L464" s="25">
        <v>407.4</v>
      </c>
      <c r="M464" s="6">
        <f t="shared" si="7"/>
        <v>407.4</v>
      </c>
      <c r="N464" s="6"/>
      <c r="O464" s="6" t="s">
        <v>2160</v>
      </c>
      <c r="P464" s="15">
        <v>0.65100000000000002</v>
      </c>
      <c r="Q464" s="18"/>
    </row>
    <row r="465" spans="1:17" s="1" customFormat="1" ht="20.100000000000001" customHeight="1" x14ac:dyDescent="0.15">
      <c r="A465" s="10">
        <v>463</v>
      </c>
      <c r="B465" s="25" t="s">
        <v>2163</v>
      </c>
      <c r="C465" s="8" t="s">
        <v>2164</v>
      </c>
      <c r="D465" s="31" t="s">
        <v>1047</v>
      </c>
      <c r="E465" s="6" t="s">
        <v>198</v>
      </c>
      <c r="F465" s="25">
        <v>24</v>
      </c>
      <c r="G465" s="11"/>
      <c r="H465" s="12"/>
      <c r="I465" s="12"/>
      <c r="J465" s="6"/>
      <c r="K465" s="12"/>
      <c r="L465" s="25">
        <v>396.3</v>
      </c>
      <c r="M465" s="6">
        <f t="shared" si="7"/>
        <v>9511.2000000000007</v>
      </c>
      <c r="N465" s="6"/>
      <c r="O465" s="6" t="s">
        <v>2061</v>
      </c>
      <c r="P465" s="15">
        <v>10.3392</v>
      </c>
      <c r="Q465" s="18"/>
    </row>
    <row r="466" spans="1:17" s="1" customFormat="1" ht="20.100000000000001" customHeight="1" x14ac:dyDescent="0.15">
      <c r="A466" s="10">
        <v>464</v>
      </c>
      <c r="B466" s="25" t="s">
        <v>2165</v>
      </c>
      <c r="C466" s="8" t="s">
        <v>2166</v>
      </c>
      <c r="D466" s="31" t="s">
        <v>1047</v>
      </c>
      <c r="E466" s="6" t="s">
        <v>198</v>
      </c>
      <c r="F466" s="25">
        <v>2</v>
      </c>
      <c r="G466" s="11"/>
      <c r="H466" s="12"/>
      <c r="I466" s="12"/>
      <c r="J466" s="6"/>
      <c r="K466" s="12"/>
      <c r="L466" s="25">
        <v>412.5</v>
      </c>
      <c r="M466" s="6">
        <f t="shared" si="7"/>
        <v>825</v>
      </c>
      <c r="N466" s="6"/>
      <c r="O466" s="6" t="s">
        <v>2061</v>
      </c>
      <c r="P466" s="15">
        <v>0.86160000000000003</v>
      </c>
      <c r="Q466" s="18"/>
    </row>
    <row r="467" spans="1:17" s="1" customFormat="1" ht="20.100000000000001" customHeight="1" x14ac:dyDescent="0.15">
      <c r="A467" s="10">
        <v>465</v>
      </c>
      <c r="B467" s="25" t="s">
        <v>2167</v>
      </c>
      <c r="C467" s="8" t="s">
        <v>2168</v>
      </c>
      <c r="D467" s="31" t="s">
        <v>1047</v>
      </c>
      <c r="E467" s="6" t="s">
        <v>198</v>
      </c>
      <c r="F467" s="25">
        <v>2</v>
      </c>
      <c r="G467" s="11"/>
      <c r="H467" s="12"/>
      <c r="I467" s="12"/>
      <c r="J467" s="6"/>
      <c r="K467" s="12"/>
      <c r="L467" s="25">
        <v>412.5</v>
      </c>
      <c r="M467" s="6">
        <f t="shared" si="7"/>
        <v>825</v>
      </c>
      <c r="N467" s="6"/>
      <c r="O467" s="6" t="s">
        <v>2061</v>
      </c>
      <c r="P467" s="15">
        <v>0.86160000000000003</v>
      </c>
      <c r="Q467" s="18"/>
    </row>
    <row r="468" spans="1:17" s="1" customFormat="1" ht="20.100000000000001" customHeight="1" x14ac:dyDescent="0.15">
      <c r="A468" s="10">
        <v>466</v>
      </c>
      <c r="B468" s="25" t="s">
        <v>2169</v>
      </c>
      <c r="C468" s="8" t="s">
        <v>2170</v>
      </c>
      <c r="D468" s="31" t="s">
        <v>1047</v>
      </c>
      <c r="E468" s="6" t="s">
        <v>198</v>
      </c>
      <c r="F468" s="25">
        <v>2</v>
      </c>
      <c r="G468" s="11"/>
      <c r="H468" s="12"/>
      <c r="I468" s="12"/>
      <c r="J468" s="6"/>
      <c r="K468" s="12"/>
      <c r="L468" s="25">
        <v>404.4</v>
      </c>
      <c r="M468" s="6">
        <f t="shared" si="7"/>
        <v>808.8</v>
      </c>
      <c r="N468" s="6"/>
      <c r="O468" s="6" t="s">
        <v>2061</v>
      </c>
      <c r="P468" s="15">
        <v>0.86160000000000003</v>
      </c>
      <c r="Q468" s="18"/>
    </row>
    <row r="469" spans="1:17" s="1" customFormat="1" ht="20.100000000000001" customHeight="1" x14ac:dyDescent="0.15">
      <c r="A469" s="10">
        <v>467</v>
      </c>
      <c r="B469" s="25" t="s">
        <v>2171</v>
      </c>
      <c r="C469" s="8" t="s">
        <v>2172</v>
      </c>
      <c r="D469" s="31" t="s">
        <v>1047</v>
      </c>
      <c r="E469" s="6" t="s">
        <v>198</v>
      </c>
      <c r="F469" s="25">
        <v>2</v>
      </c>
      <c r="G469" s="11"/>
      <c r="H469" s="12"/>
      <c r="I469" s="12"/>
      <c r="J469" s="6"/>
      <c r="K469" s="12"/>
      <c r="L469" s="25">
        <v>404.4</v>
      </c>
      <c r="M469" s="6">
        <f t="shared" si="7"/>
        <v>808.8</v>
      </c>
      <c r="N469" s="6"/>
      <c r="O469" s="6" t="s">
        <v>2061</v>
      </c>
      <c r="P469" s="15">
        <v>0.86160000000000003</v>
      </c>
      <c r="Q469" s="18"/>
    </row>
    <row r="470" spans="1:17" s="1" customFormat="1" ht="20.100000000000001" customHeight="1" x14ac:dyDescent="0.15">
      <c r="A470" s="10">
        <v>468</v>
      </c>
      <c r="B470" s="25" t="s">
        <v>2173</v>
      </c>
      <c r="C470" s="8" t="s">
        <v>2174</v>
      </c>
      <c r="D470" s="31" t="s">
        <v>1047</v>
      </c>
      <c r="E470" s="6" t="s">
        <v>198</v>
      </c>
      <c r="F470" s="25">
        <v>12</v>
      </c>
      <c r="G470" s="11"/>
      <c r="H470" s="12"/>
      <c r="I470" s="12"/>
      <c r="J470" s="6"/>
      <c r="K470" s="12"/>
      <c r="L470" s="25">
        <v>330.2</v>
      </c>
      <c r="M470" s="6">
        <f t="shared" si="7"/>
        <v>3962.3999999999996</v>
      </c>
      <c r="N470" s="6"/>
      <c r="O470" s="6" t="s">
        <v>2175</v>
      </c>
      <c r="P470" s="15">
        <v>5.8564800000000004</v>
      </c>
      <c r="Q470" s="18"/>
    </row>
    <row r="471" spans="1:17" s="1" customFormat="1" ht="20.100000000000001" customHeight="1" x14ac:dyDescent="0.15">
      <c r="A471" s="10">
        <v>469</v>
      </c>
      <c r="B471" s="25" t="s">
        <v>2176</v>
      </c>
      <c r="C471" s="8" t="s">
        <v>2177</v>
      </c>
      <c r="D471" s="31" t="s">
        <v>1047</v>
      </c>
      <c r="E471" s="6" t="s">
        <v>198</v>
      </c>
      <c r="F471" s="25">
        <v>12</v>
      </c>
      <c r="G471" s="11"/>
      <c r="H471" s="12"/>
      <c r="I471" s="12"/>
      <c r="J471" s="6"/>
      <c r="K471" s="12"/>
      <c r="L471" s="25">
        <v>293.10000000000002</v>
      </c>
      <c r="M471" s="6">
        <f t="shared" si="7"/>
        <v>3517.2000000000003</v>
      </c>
      <c r="N471" s="6"/>
      <c r="O471" s="6" t="s">
        <v>2178</v>
      </c>
      <c r="P471" s="15">
        <v>5.1710399999999996</v>
      </c>
      <c r="Q471" s="18"/>
    </row>
    <row r="472" spans="1:17" s="1" customFormat="1" ht="20.100000000000001" customHeight="1" x14ac:dyDescent="0.15">
      <c r="A472" s="10">
        <v>470</v>
      </c>
      <c r="B472" s="25" t="s">
        <v>2179</v>
      </c>
      <c r="C472" s="8" t="s">
        <v>2180</v>
      </c>
      <c r="D472" s="31" t="s">
        <v>1047</v>
      </c>
      <c r="E472" s="6" t="s">
        <v>198</v>
      </c>
      <c r="F472" s="25">
        <v>12</v>
      </c>
      <c r="G472" s="11"/>
      <c r="H472" s="12"/>
      <c r="I472" s="12"/>
      <c r="J472" s="6"/>
      <c r="K472" s="12"/>
      <c r="L472" s="25">
        <v>336.8</v>
      </c>
      <c r="M472" s="6">
        <f t="shared" si="7"/>
        <v>4041.6000000000004</v>
      </c>
      <c r="N472" s="6"/>
      <c r="O472" s="6" t="s">
        <v>2181</v>
      </c>
      <c r="P472" s="15">
        <v>5.9774399999999996</v>
      </c>
      <c r="Q472" s="18"/>
    </row>
    <row r="473" spans="1:17" s="1" customFormat="1" ht="20.100000000000001" customHeight="1" x14ac:dyDescent="0.15">
      <c r="A473" s="10">
        <v>471</v>
      </c>
      <c r="B473" s="25" t="s">
        <v>2182</v>
      </c>
      <c r="C473" s="8" t="s">
        <v>2183</v>
      </c>
      <c r="D473" s="31" t="s">
        <v>1047</v>
      </c>
      <c r="E473" s="6" t="s">
        <v>198</v>
      </c>
      <c r="F473" s="25">
        <v>6</v>
      </c>
      <c r="G473" s="11"/>
      <c r="H473" s="12"/>
      <c r="I473" s="12"/>
      <c r="J473" s="6"/>
      <c r="K473" s="12"/>
      <c r="L473" s="25">
        <v>340.4</v>
      </c>
      <c r="M473" s="6">
        <f t="shared" ref="M473:M536" si="8">L473*F473</f>
        <v>2042.3999999999999</v>
      </c>
      <c r="N473" s="6"/>
      <c r="O473" s="6" t="s">
        <v>2184</v>
      </c>
      <c r="P473" s="15">
        <v>2.2427999999999999</v>
      </c>
      <c r="Q473" s="18"/>
    </row>
    <row r="474" spans="1:17" s="1" customFormat="1" ht="20.100000000000001" customHeight="1" x14ac:dyDescent="0.15">
      <c r="A474" s="10">
        <v>472</v>
      </c>
      <c r="B474" s="25" t="s">
        <v>2185</v>
      </c>
      <c r="C474" s="8" t="s">
        <v>2186</v>
      </c>
      <c r="D474" s="31" t="s">
        <v>1047</v>
      </c>
      <c r="E474" s="6" t="s">
        <v>198</v>
      </c>
      <c r="F474" s="25">
        <v>2</v>
      </c>
      <c r="G474" s="11"/>
      <c r="H474" s="12"/>
      <c r="I474" s="12"/>
      <c r="J474" s="6"/>
      <c r="K474" s="12"/>
      <c r="L474" s="25">
        <v>371.2</v>
      </c>
      <c r="M474" s="6">
        <f t="shared" si="8"/>
        <v>742.4</v>
      </c>
      <c r="N474" s="6"/>
      <c r="O474" s="6" t="s">
        <v>2187</v>
      </c>
      <c r="P474" s="15">
        <v>1.62792</v>
      </c>
      <c r="Q474" s="18"/>
    </row>
    <row r="475" spans="1:17" s="1" customFormat="1" ht="20.100000000000001" customHeight="1" x14ac:dyDescent="0.15">
      <c r="A475" s="10">
        <v>473</v>
      </c>
      <c r="B475" s="25" t="s">
        <v>2188</v>
      </c>
      <c r="C475" s="8" t="s">
        <v>2189</v>
      </c>
      <c r="D475" s="31" t="s">
        <v>1047</v>
      </c>
      <c r="E475" s="6" t="s">
        <v>198</v>
      </c>
      <c r="F475" s="25">
        <v>2</v>
      </c>
      <c r="G475" s="11"/>
      <c r="H475" s="12"/>
      <c r="I475" s="12"/>
      <c r="J475" s="6"/>
      <c r="K475" s="12"/>
      <c r="L475" s="25">
        <v>154.4</v>
      </c>
      <c r="M475" s="6">
        <f t="shared" si="8"/>
        <v>308.8</v>
      </c>
      <c r="N475" s="6"/>
      <c r="O475" s="6" t="s">
        <v>2190</v>
      </c>
      <c r="P475" s="15">
        <v>0.4536</v>
      </c>
      <c r="Q475" s="18"/>
    </row>
    <row r="476" spans="1:17" s="1" customFormat="1" ht="20.100000000000001" customHeight="1" x14ac:dyDescent="0.15">
      <c r="A476" s="10">
        <v>474</v>
      </c>
      <c r="B476" s="25" t="s">
        <v>2191</v>
      </c>
      <c r="C476" s="8" t="s">
        <v>2192</v>
      </c>
      <c r="D476" s="31" t="s">
        <v>1047</v>
      </c>
      <c r="E476" s="6" t="s">
        <v>198</v>
      </c>
      <c r="F476" s="25">
        <v>2</v>
      </c>
      <c r="G476" s="11"/>
      <c r="H476" s="12"/>
      <c r="I476" s="12"/>
      <c r="J476" s="6"/>
      <c r="K476" s="12"/>
      <c r="L476" s="25">
        <v>180.4</v>
      </c>
      <c r="M476" s="6">
        <f t="shared" si="8"/>
        <v>360.8</v>
      </c>
      <c r="N476" s="6"/>
      <c r="O476" s="6" t="s">
        <v>2193</v>
      </c>
      <c r="P476" s="15">
        <v>0.35088000000000003</v>
      </c>
      <c r="Q476" s="18"/>
    </row>
    <row r="477" spans="1:17" s="1" customFormat="1" ht="20.100000000000001" customHeight="1" x14ac:dyDescent="0.15">
      <c r="A477" s="10">
        <v>475</v>
      </c>
      <c r="B477" s="25" t="s">
        <v>2194</v>
      </c>
      <c r="C477" s="8" t="s">
        <v>2195</v>
      </c>
      <c r="D477" s="31" t="s">
        <v>1047</v>
      </c>
      <c r="E477" s="6" t="s">
        <v>198</v>
      </c>
      <c r="F477" s="25">
        <v>1</v>
      </c>
      <c r="G477" s="11"/>
      <c r="H477" s="12"/>
      <c r="I477" s="12"/>
      <c r="J477" s="6"/>
      <c r="K477" s="12"/>
      <c r="L477" s="25">
        <v>225.4</v>
      </c>
      <c r="M477" s="6">
        <f t="shared" si="8"/>
        <v>225.4</v>
      </c>
      <c r="N477" s="6"/>
      <c r="O477" s="6" t="s">
        <v>2102</v>
      </c>
      <c r="P477" s="15">
        <v>0.48258000000000001</v>
      </c>
      <c r="Q477" s="18"/>
    </row>
    <row r="478" spans="1:17" s="1" customFormat="1" ht="20.100000000000001" customHeight="1" x14ac:dyDescent="0.15">
      <c r="A478" s="10">
        <v>476</v>
      </c>
      <c r="B478" s="25" t="s">
        <v>2196</v>
      </c>
      <c r="C478" s="8" t="s">
        <v>2197</v>
      </c>
      <c r="D478" s="31" t="s">
        <v>1047</v>
      </c>
      <c r="E478" s="6" t="s">
        <v>198</v>
      </c>
      <c r="F478" s="25">
        <v>1</v>
      </c>
      <c r="G478" s="11"/>
      <c r="H478" s="12"/>
      <c r="I478" s="12"/>
      <c r="J478" s="6"/>
      <c r="K478" s="12"/>
      <c r="L478" s="25">
        <v>225.4</v>
      </c>
      <c r="M478" s="6">
        <f t="shared" si="8"/>
        <v>225.4</v>
      </c>
      <c r="N478" s="6"/>
      <c r="O478" s="6" t="s">
        <v>2102</v>
      </c>
      <c r="P478" s="15">
        <v>0.48258000000000001</v>
      </c>
      <c r="Q478" s="18"/>
    </row>
    <row r="479" spans="1:17" s="1" customFormat="1" ht="20.100000000000001" customHeight="1" x14ac:dyDescent="0.15">
      <c r="A479" s="10">
        <v>477</v>
      </c>
      <c r="B479" s="25" t="s">
        <v>2198</v>
      </c>
      <c r="C479" s="8" t="s">
        <v>2199</v>
      </c>
      <c r="D479" s="31" t="s">
        <v>1047</v>
      </c>
      <c r="E479" s="6" t="s">
        <v>198</v>
      </c>
      <c r="F479" s="25">
        <v>2</v>
      </c>
      <c r="G479" s="11"/>
      <c r="H479" s="12"/>
      <c r="I479" s="12"/>
      <c r="J479" s="6"/>
      <c r="K479" s="12"/>
      <c r="L479" s="25">
        <v>69.7</v>
      </c>
      <c r="M479" s="6">
        <f t="shared" si="8"/>
        <v>139.4</v>
      </c>
      <c r="N479" s="6"/>
      <c r="O479" s="6" t="s">
        <v>2200</v>
      </c>
      <c r="P479" s="15">
        <v>0.15359999999999999</v>
      </c>
      <c r="Q479" s="18"/>
    </row>
    <row r="480" spans="1:17" s="1" customFormat="1" ht="20.100000000000001" customHeight="1" x14ac:dyDescent="0.15">
      <c r="A480" s="10">
        <v>478</v>
      </c>
      <c r="B480" s="25" t="s">
        <v>2201</v>
      </c>
      <c r="C480" s="8" t="s">
        <v>2202</v>
      </c>
      <c r="D480" s="31" t="s">
        <v>1344</v>
      </c>
      <c r="E480" s="6" t="s">
        <v>198</v>
      </c>
      <c r="F480" s="25">
        <v>1</v>
      </c>
      <c r="G480" s="11"/>
      <c r="H480" s="12"/>
      <c r="I480" s="12"/>
      <c r="J480" s="6"/>
      <c r="K480" s="12"/>
      <c r="L480" s="25">
        <v>314.60000000000002</v>
      </c>
      <c r="M480" s="6">
        <f t="shared" si="8"/>
        <v>314.60000000000002</v>
      </c>
      <c r="N480" s="6"/>
      <c r="O480" s="6" t="s">
        <v>2203</v>
      </c>
      <c r="P480" s="15">
        <v>0.3276</v>
      </c>
      <c r="Q480" s="18"/>
    </row>
    <row r="481" spans="1:17" s="1" customFormat="1" ht="20.100000000000001" customHeight="1" x14ac:dyDescent="0.15">
      <c r="A481" s="10">
        <v>479</v>
      </c>
      <c r="B481" s="25" t="s">
        <v>2204</v>
      </c>
      <c r="C481" s="8" t="s">
        <v>2205</v>
      </c>
      <c r="D481" s="31" t="s">
        <v>1344</v>
      </c>
      <c r="E481" s="6" t="s">
        <v>198</v>
      </c>
      <c r="F481" s="25">
        <v>1</v>
      </c>
      <c r="G481" s="11"/>
      <c r="H481" s="12"/>
      <c r="I481" s="12"/>
      <c r="J481" s="6"/>
      <c r="K481" s="12"/>
      <c r="L481" s="25">
        <v>314.60000000000002</v>
      </c>
      <c r="M481" s="6">
        <f t="shared" si="8"/>
        <v>314.60000000000002</v>
      </c>
      <c r="N481" s="6"/>
      <c r="O481" s="6" t="s">
        <v>2203</v>
      </c>
      <c r="P481" s="15">
        <v>0.3276</v>
      </c>
      <c r="Q481" s="18"/>
    </row>
    <row r="482" spans="1:17" s="1" customFormat="1" ht="20.100000000000001" customHeight="1" x14ac:dyDescent="0.15">
      <c r="A482" s="10">
        <v>480</v>
      </c>
      <c r="B482" s="25" t="s">
        <v>2206</v>
      </c>
      <c r="C482" s="8" t="s">
        <v>2207</v>
      </c>
      <c r="D482" s="31" t="s">
        <v>1344</v>
      </c>
      <c r="E482" s="6" t="s">
        <v>198</v>
      </c>
      <c r="F482" s="25">
        <v>1</v>
      </c>
      <c r="G482" s="11"/>
      <c r="H482" s="12"/>
      <c r="I482" s="12"/>
      <c r="J482" s="6"/>
      <c r="K482" s="12"/>
      <c r="L482" s="25">
        <v>314.60000000000002</v>
      </c>
      <c r="M482" s="6">
        <f t="shared" si="8"/>
        <v>314.60000000000002</v>
      </c>
      <c r="N482" s="6"/>
      <c r="O482" s="6" t="s">
        <v>2203</v>
      </c>
      <c r="P482" s="15">
        <v>0.3276</v>
      </c>
      <c r="Q482" s="18"/>
    </row>
    <row r="483" spans="1:17" s="1" customFormat="1" ht="20.100000000000001" customHeight="1" x14ac:dyDescent="0.15">
      <c r="A483" s="10">
        <v>481</v>
      </c>
      <c r="B483" s="25" t="s">
        <v>2208</v>
      </c>
      <c r="C483" s="8" t="s">
        <v>2209</v>
      </c>
      <c r="D483" s="31" t="s">
        <v>1344</v>
      </c>
      <c r="E483" s="6" t="s">
        <v>198</v>
      </c>
      <c r="F483" s="25">
        <v>1</v>
      </c>
      <c r="G483" s="11"/>
      <c r="H483" s="12"/>
      <c r="I483" s="12"/>
      <c r="J483" s="6"/>
      <c r="K483" s="12"/>
      <c r="L483" s="25">
        <v>314.60000000000002</v>
      </c>
      <c r="M483" s="6">
        <f t="shared" si="8"/>
        <v>314.60000000000002</v>
      </c>
      <c r="N483" s="6"/>
      <c r="O483" s="6" t="s">
        <v>2203</v>
      </c>
      <c r="P483" s="15">
        <v>0.3276</v>
      </c>
      <c r="Q483" s="18"/>
    </row>
    <row r="484" spans="1:17" s="1" customFormat="1" ht="20.100000000000001" customHeight="1" x14ac:dyDescent="0.15">
      <c r="A484" s="10">
        <v>482</v>
      </c>
      <c r="B484" s="25" t="s">
        <v>2210</v>
      </c>
      <c r="C484" s="8" t="s">
        <v>2211</v>
      </c>
      <c r="D484" s="31" t="s">
        <v>1344</v>
      </c>
      <c r="E484" s="6" t="s">
        <v>198</v>
      </c>
      <c r="F484" s="25">
        <v>1</v>
      </c>
      <c r="G484" s="11"/>
      <c r="H484" s="12"/>
      <c r="I484" s="12"/>
      <c r="J484" s="6"/>
      <c r="K484" s="12"/>
      <c r="L484" s="25">
        <v>314.60000000000002</v>
      </c>
      <c r="M484" s="6">
        <f t="shared" si="8"/>
        <v>314.60000000000002</v>
      </c>
      <c r="N484" s="6"/>
      <c r="O484" s="6" t="s">
        <v>2203</v>
      </c>
      <c r="P484" s="15">
        <v>0.3276</v>
      </c>
      <c r="Q484" s="18"/>
    </row>
    <row r="485" spans="1:17" s="1" customFormat="1" ht="20.100000000000001" customHeight="1" x14ac:dyDescent="0.15">
      <c r="A485" s="10">
        <v>483</v>
      </c>
      <c r="B485" s="25" t="s">
        <v>2212</v>
      </c>
      <c r="C485" s="8" t="s">
        <v>2213</v>
      </c>
      <c r="D485" s="31" t="s">
        <v>1344</v>
      </c>
      <c r="E485" s="6" t="s">
        <v>198</v>
      </c>
      <c r="F485" s="25">
        <v>1</v>
      </c>
      <c r="G485" s="11"/>
      <c r="H485" s="12"/>
      <c r="I485" s="12"/>
      <c r="J485" s="6"/>
      <c r="K485" s="12"/>
      <c r="L485" s="25">
        <v>314.60000000000002</v>
      </c>
      <c r="M485" s="6">
        <f t="shared" si="8"/>
        <v>314.60000000000002</v>
      </c>
      <c r="N485" s="6"/>
      <c r="O485" s="6" t="s">
        <v>2203</v>
      </c>
      <c r="P485" s="15">
        <v>0.3276</v>
      </c>
      <c r="Q485" s="18"/>
    </row>
    <row r="486" spans="1:17" s="1" customFormat="1" ht="20.100000000000001" customHeight="1" x14ac:dyDescent="0.15">
      <c r="A486" s="10">
        <v>484</v>
      </c>
      <c r="B486" s="25" t="s">
        <v>2214</v>
      </c>
      <c r="C486" s="8" t="s">
        <v>2215</v>
      </c>
      <c r="D486" s="31" t="s">
        <v>1344</v>
      </c>
      <c r="E486" s="6" t="s">
        <v>198</v>
      </c>
      <c r="F486" s="25">
        <v>1</v>
      </c>
      <c r="G486" s="11"/>
      <c r="H486" s="12"/>
      <c r="I486" s="12"/>
      <c r="J486" s="6"/>
      <c r="K486" s="12"/>
      <c r="L486" s="25">
        <v>311.7</v>
      </c>
      <c r="M486" s="6">
        <f t="shared" si="8"/>
        <v>311.7</v>
      </c>
      <c r="N486" s="6"/>
      <c r="O486" s="6" t="s">
        <v>2203</v>
      </c>
      <c r="P486" s="15">
        <v>0.3276</v>
      </c>
      <c r="Q486" s="18"/>
    </row>
    <row r="487" spans="1:17" s="1" customFormat="1" ht="20.100000000000001" customHeight="1" x14ac:dyDescent="0.15">
      <c r="A487" s="10">
        <v>485</v>
      </c>
      <c r="B487" s="25" t="s">
        <v>2216</v>
      </c>
      <c r="C487" s="8" t="s">
        <v>2217</v>
      </c>
      <c r="D487" s="31" t="s">
        <v>1344</v>
      </c>
      <c r="E487" s="6" t="s">
        <v>198</v>
      </c>
      <c r="F487" s="25">
        <v>1</v>
      </c>
      <c r="G487" s="11"/>
      <c r="H487" s="12"/>
      <c r="I487" s="12"/>
      <c r="J487" s="6"/>
      <c r="K487" s="12"/>
      <c r="L487" s="25">
        <v>311.7</v>
      </c>
      <c r="M487" s="6">
        <f t="shared" si="8"/>
        <v>311.7</v>
      </c>
      <c r="N487" s="6"/>
      <c r="O487" s="6" t="s">
        <v>2203</v>
      </c>
      <c r="P487" s="15">
        <v>0.3276</v>
      </c>
      <c r="Q487" s="18"/>
    </row>
    <row r="488" spans="1:17" s="1" customFormat="1" ht="20.100000000000001" customHeight="1" x14ac:dyDescent="0.15">
      <c r="A488" s="10">
        <v>486</v>
      </c>
      <c r="B488" s="25" t="s">
        <v>2218</v>
      </c>
      <c r="C488" s="8" t="s">
        <v>2219</v>
      </c>
      <c r="D488" s="31" t="s">
        <v>1344</v>
      </c>
      <c r="E488" s="6" t="s">
        <v>198</v>
      </c>
      <c r="F488" s="25">
        <v>1</v>
      </c>
      <c r="G488" s="11"/>
      <c r="H488" s="12"/>
      <c r="I488" s="12"/>
      <c r="J488" s="6"/>
      <c r="K488" s="12"/>
      <c r="L488" s="25">
        <v>311.7</v>
      </c>
      <c r="M488" s="6">
        <f t="shared" si="8"/>
        <v>311.7</v>
      </c>
      <c r="N488" s="6"/>
      <c r="O488" s="6" t="s">
        <v>2203</v>
      </c>
      <c r="P488" s="15">
        <v>0.3276</v>
      </c>
      <c r="Q488" s="18"/>
    </row>
    <row r="489" spans="1:17" s="1" customFormat="1" ht="20.100000000000001" customHeight="1" x14ac:dyDescent="0.15">
      <c r="A489" s="10">
        <v>487</v>
      </c>
      <c r="B489" s="25" t="s">
        <v>2220</v>
      </c>
      <c r="C489" s="8" t="s">
        <v>2221</v>
      </c>
      <c r="D489" s="31" t="s">
        <v>1344</v>
      </c>
      <c r="E489" s="6" t="s">
        <v>198</v>
      </c>
      <c r="F489" s="25">
        <v>1</v>
      </c>
      <c r="G489" s="11"/>
      <c r="H489" s="12"/>
      <c r="I489" s="12"/>
      <c r="J489" s="6"/>
      <c r="K489" s="12"/>
      <c r="L489" s="25">
        <v>311.7</v>
      </c>
      <c r="M489" s="6">
        <f t="shared" si="8"/>
        <v>311.7</v>
      </c>
      <c r="N489" s="6"/>
      <c r="O489" s="6" t="s">
        <v>2203</v>
      </c>
      <c r="P489" s="15">
        <v>0.3276</v>
      </c>
      <c r="Q489" s="18"/>
    </row>
    <row r="490" spans="1:17" s="1" customFormat="1" ht="20.100000000000001" customHeight="1" x14ac:dyDescent="0.15">
      <c r="A490" s="10">
        <v>488</v>
      </c>
      <c r="B490" s="25" t="s">
        <v>2222</v>
      </c>
      <c r="C490" s="8" t="s">
        <v>2223</v>
      </c>
      <c r="D490" s="31" t="s">
        <v>1344</v>
      </c>
      <c r="E490" s="6" t="s">
        <v>198</v>
      </c>
      <c r="F490" s="25">
        <v>1</v>
      </c>
      <c r="G490" s="11"/>
      <c r="H490" s="12"/>
      <c r="I490" s="12"/>
      <c r="J490" s="6"/>
      <c r="K490" s="12"/>
      <c r="L490" s="25">
        <v>311.7</v>
      </c>
      <c r="M490" s="6">
        <f t="shared" si="8"/>
        <v>311.7</v>
      </c>
      <c r="N490" s="6"/>
      <c r="O490" s="6" t="s">
        <v>2203</v>
      </c>
      <c r="P490" s="15">
        <v>0.3276</v>
      </c>
      <c r="Q490" s="18"/>
    </row>
    <row r="491" spans="1:17" s="1" customFormat="1" ht="20.100000000000001" customHeight="1" x14ac:dyDescent="0.15">
      <c r="A491" s="10">
        <v>489</v>
      </c>
      <c r="B491" s="25" t="s">
        <v>2224</v>
      </c>
      <c r="C491" s="8" t="s">
        <v>2225</v>
      </c>
      <c r="D491" s="31" t="s">
        <v>1344</v>
      </c>
      <c r="E491" s="6" t="s">
        <v>198</v>
      </c>
      <c r="F491" s="25">
        <v>1</v>
      </c>
      <c r="G491" s="11"/>
      <c r="H491" s="12"/>
      <c r="I491" s="12"/>
      <c r="J491" s="6"/>
      <c r="K491" s="12"/>
      <c r="L491" s="25">
        <v>311.7</v>
      </c>
      <c r="M491" s="6">
        <f t="shared" si="8"/>
        <v>311.7</v>
      </c>
      <c r="N491" s="6"/>
      <c r="O491" s="6" t="s">
        <v>2203</v>
      </c>
      <c r="P491" s="15">
        <v>0.3276</v>
      </c>
      <c r="Q491" s="18"/>
    </row>
    <row r="492" spans="1:17" s="1" customFormat="1" ht="20.100000000000001" customHeight="1" x14ac:dyDescent="0.15">
      <c r="A492" s="10">
        <v>490</v>
      </c>
      <c r="B492" s="25" t="s">
        <v>2226</v>
      </c>
      <c r="C492" s="8" t="s">
        <v>2227</v>
      </c>
      <c r="D492" s="31" t="s">
        <v>1344</v>
      </c>
      <c r="E492" s="6" t="s">
        <v>198</v>
      </c>
      <c r="F492" s="25">
        <v>1</v>
      </c>
      <c r="G492" s="11"/>
      <c r="H492" s="12"/>
      <c r="I492" s="12"/>
      <c r="J492" s="6"/>
      <c r="K492" s="12"/>
      <c r="L492" s="25">
        <v>334.9</v>
      </c>
      <c r="M492" s="6">
        <f t="shared" si="8"/>
        <v>334.9</v>
      </c>
      <c r="N492" s="6"/>
      <c r="O492" s="6" t="s">
        <v>2228</v>
      </c>
      <c r="P492" s="15">
        <v>0.74959200000000004</v>
      </c>
      <c r="Q492" s="18"/>
    </row>
    <row r="493" spans="1:17" s="1" customFormat="1" ht="20.100000000000001" customHeight="1" x14ac:dyDescent="0.15">
      <c r="A493" s="10">
        <v>491</v>
      </c>
      <c r="B493" s="25" t="s">
        <v>2229</v>
      </c>
      <c r="C493" s="8" t="s">
        <v>2230</v>
      </c>
      <c r="D493" s="31" t="s">
        <v>1344</v>
      </c>
      <c r="E493" s="6" t="s">
        <v>198</v>
      </c>
      <c r="F493" s="25">
        <v>1</v>
      </c>
      <c r="G493" s="11"/>
      <c r="H493" s="12"/>
      <c r="I493" s="12"/>
      <c r="J493" s="6"/>
      <c r="K493" s="12"/>
      <c r="L493" s="25">
        <v>334.9</v>
      </c>
      <c r="M493" s="6">
        <f t="shared" si="8"/>
        <v>334.9</v>
      </c>
      <c r="N493" s="6"/>
      <c r="O493" s="6" t="s">
        <v>2228</v>
      </c>
      <c r="P493" s="15">
        <v>0.74959200000000004</v>
      </c>
      <c r="Q493" s="18"/>
    </row>
    <row r="494" spans="1:17" s="1" customFormat="1" ht="20.100000000000001" customHeight="1" x14ac:dyDescent="0.15">
      <c r="A494" s="10">
        <v>492</v>
      </c>
      <c r="B494" s="25" t="s">
        <v>2231</v>
      </c>
      <c r="C494" s="8" t="s">
        <v>2232</v>
      </c>
      <c r="D494" s="31" t="s">
        <v>1344</v>
      </c>
      <c r="E494" s="6" t="s">
        <v>198</v>
      </c>
      <c r="F494" s="25">
        <v>1</v>
      </c>
      <c r="G494" s="11"/>
      <c r="H494" s="12"/>
      <c r="I494" s="12"/>
      <c r="J494" s="6"/>
      <c r="K494" s="12"/>
      <c r="L494" s="25">
        <v>316.2</v>
      </c>
      <c r="M494" s="6">
        <f t="shared" si="8"/>
        <v>316.2</v>
      </c>
      <c r="N494" s="6"/>
      <c r="O494" s="6" t="s">
        <v>2203</v>
      </c>
      <c r="P494" s="15">
        <v>0.3276</v>
      </c>
      <c r="Q494" s="18"/>
    </row>
    <row r="495" spans="1:17" s="1" customFormat="1" ht="20.100000000000001" customHeight="1" x14ac:dyDescent="0.15">
      <c r="A495" s="10">
        <v>493</v>
      </c>
      <c r="B495" s="25" t="s">
        <v>2233</v>
      </c>
      <c r="C495" s="8" t="s">
        <v>2234</v>
      </c>
      <c r="D495" s="31" t="s">
        <v>1344</v>
      </c>
      <c r="E495" s="6" t="s">
        <v>198</v>
      </c>
      <c r="F495" s="25">
        <v>1</v>
      </c>
      <c r="G495" s="11"/>
      <c r="H495" s="12"/>
      <c r="I495" s="12"/>
      <c r="J495" s="6"/>
      <c r="K495" s="12"/>
      <c r="L495" s="25">
        <v>316.2</v>
      </c>
      <c r="M495" s="6">
        <f t="shared" si="8"/>
        <v>316.2</v>
      </c>
      <c r="N495" s="6"/>
      <c r="O495" s="6" t="s">
        <v>2203</v>
      </c>
      <c r="P495" s="15">
        <v>0.3276</v>
      </c>
      <c r="Q495" s="18"/>
    </row>
    <row r="496" spans="1:17" s="1" customFormat="1" ht="20.100000000000001" customHeight="1" x14ac:dyDescent="0.15">
      <c r="A496" s="10">
        <v>494</v>
      </c>
      <c r="B496" s="25" t="s">
        <v>2235</v>
      </c>
      <c r="C496" s="8" t="s">
        <v>2236</v>
      </c>
      <c r="D496" s="31" t="s">
        <v>1344</v>
      </c>
      <c r="E496" s="6" t="s">
        <v>198</v>
      </c>
      <c r="F496" s="25">
        <v>1</v>
      </c>
      <c r="G496" s="11"/>
      <c r="H496" s="12"/>
      <c r="I496" s="12"/>
      <c r="J496" s="6"/>
      <c r="K496" s="12"/>
      <c r="L496" s="25">
        <v>316.2</v>
      </c>
      <c r="M496" s="6">
        <f t="shared" si="8"/>
        <v>316.2</v>
      </c>
      <c r="N496" s="6"/>
      <c r="O496" s="6" t="s">
        <v>2203</v>
      </c>
      <c r="P496" s="15">
        <v>0.3276</v>
      </c>
      <c r="Q496" s="18"/>
    </row>
    <row r="497" spans="1:17" s="1" customFormat="1" ht="20.100000000000001" customHeight="1" x14ac:dyDescent="0.15">
      <c r="A497" s="10">
        <v>495</v>
      </c>
      <c r="B497" s="25" t="s">
        <v>2237</v>
      </c>
      <c r="C497" s="8" t="s">
        <v>2238</v>
      </c>
      <c r="D497" s="31" t="s">
        <v>1344</v>
      </c>
      <c r="E497" s="6" t="s">
        <v>198</v>
      </c>
      <c r="F497" s="25">
        <v>1</v>
      </c>
      <c r="G497" s="11"/>
      <c r="H497" s="12"/>
      <c r="I497" s="12"/>
      <c r="J497" s="6"/>
      <c r="K497" s="12"/>
      <c r="L497" s="25">
        <v>316.2</v>
      </c>
      <c r="M497" s="6">
        <f t="shared" si="8"/>
        <v>316.2</v>
      </c>
      <c r="N497" s="6"/>
      <c r="O497" s="6" t="s">
        <v>2203</v>
      </c>
      <c r="P497" s="15">
        <v>0.3276</v>
      </c>
      <c r="Q497" s="18"/>
    </row>
    <row r="498" spans="1:17" s="1" customFormat="1" ht="20.100000000000001" customHeight="1" x14ac:dyDescent="0.15">
      <c r="A498" s="10">
        <v>496</v>
      </c>
      <c r="B498" s="25" t="s">
        <v>2239</v>
      </c>
      <c r="C498" s="8" t="s">
        <v>2240</v>
      </c>
      <c r="D498" s="31" t="s">
        <v>1047</v>
      </c>
      <c r="E498" s="6" t="s">
        <v>198</v>
      </c>
      <c r="F498" s="25">
        <v>1</v>
      </c>
      <c r="G498" s="11"/>
      <c r="H498" s="12"/>
      <c r="I498" s="12"/>
      <c r="J498" s="6"/>
      <c r="K498" s="12"/>
      <c r="L498" s="25">
        <v>114.3</v>
      </c>
      <c r="M498" s="6">
        <f t="shared" si="8"/>
        <v>114.3</v>
      </c>
      <c r="N498" s="6"/>
      <c r="O498" s="6" t="s">
        <v>2241</v>
      </c>
      <c r="P498" s="15">
        <v>0.21562799999999999</v>
      </c>
      <c r="Q498" s="18"/>
    </row>
    <row r="499" spans="1:17" s="1" customFormat="1" ht="20.100000000000001" customHeight="1" x14ac:dyDescent="0.15">
      <c r="A499" s="10">
        <v>497</v>
      </c>
      <c r="B499" s="25" t="s">
        <v>2242</v>
      </c>
      <c r="C499" s="8" t="s">
        <v>2243</v>
      </c>
      <c r="D499" s="31" t="s">
        <v>1047</v>
      </c>
      <c r="E499" s="6" t="s">
        <v>198</v>
      </c>
      <c r="F499" s="25">
        <v>1</v>
      </c>
      <c r="G499" s="11"/>
      <c r="H499" s="12"/>
      <c r="I499" s="12"/>
      <c r="J499" s="6"/>
      <c r="K499" s="12"/>
      <c r="L499" s="25">
        <v>114.3</v>
      </c>
      <c r="M499" s="6">
        <f t="shared" si="8"/>
        <v>114.3</v>
      </c>
      <c r="N499" s="6"/>
      <c r="O499" s="6" t="s">
        <v>2241</v>
      </c>
      <c r="P499" s="15">
        <v>0.21562799999999999</v>
      </c>
      <c r="Q499" s="18"/>
    </row>
    <row r="500" spans="1:17" s="1" customFormat="1" ht="20.100000000000001" customHeight="1" x14ac:dyDescent="0.15">
      <c r="A500" s="10">
        <v>498</v>
      </c>
      <c r="B500" s="25" t="s">
        <v>2244</v>
      </c>
      <c r="C500" s="8" t="s">
        <v>2245</v>
      </c>
      <c r="D500" s="31" t="s">
        <v>1047</v>
      </c>
      <c r="E500" s="6" t="s">
        <v>198</v>
      </c>
      <c r="F500" s="25">
        <v>1</v>
      </c>
      <c r="G500" s="11"/>
      <c r="H500" s="12"/>
      <c r="I500" s="12"/>
      <c r="J500" s="6"/>
      <c r="K500" s="12"/>
      <c r="L500" s="25">
        <v>108.2</v>
      </c>
      <c r="M500" s="6">
        <f t="shared" si="8"/>
        <v>108.2</v>
      </c>
      <c r="N500" s="6"/>
      <c r="O500" s="6" t="s">
        <v>2246</v>
      </c>
      <c r="P500" s="15">
        <v>0.15915399999999999</v>
      </c>
      <c r="Q500" s="18"/>
    </row>
    <row r="501" spans="1:17" s="1" customFormat="1" ht="20.100000000000001" customHeight="1" x14ac:dyDescent="0.15">
      <c r="A501" s="10">
        <v>499</v>
      </c>
      <c r="B501" s="25" t="s">
        <v>2247</v>
      </c>
      <c r="C501" s="8" t="s">
        <v>2248</v>
      </c>
      <c r="D501" s="31" t="s">
        <v>1047</v>
      </c>
      <c r="E501" s="6" t="s">
        <v>198</v>
      </c>
      <c r="F501" s="25">
        <v>1</v>
      </c>
      <c r="G501" s="11"/>
      <c r="H501" s="12"/>
      <c r="I501" s="12"/>
      <c r="J501" s="6"/>
      <c r="K501" s="12"/>
      <c r="L501" s="25">
        <v>108.2</v>
      </c>
      <c r="M501" s="6">
        <f t="shared" si="8"/>
        <v>108.2</v>
      </c>
      <c r="N501" s="6"/>
      <c r="O501" s="6" t="s">
        <v>2246</v>
      </c>
      <c r="P501" s="15">
        <v>0.15915399999999999</v>
      </c>
      <c r="Q501" s="18"/>
    </row>
    <row r="502" spans="1:17" s="1" customFormat="1" ht="20.100000000000001" customHeight="1" x14ac:dyDescent="0.15">
      <c r="A502" s="10">
        <v>500</v>
      </c>
      <c r="B502" s="25" t="s">
        <v>2249</v>
      </c>
      <c r="C502" s="8" t="s">
        <v>2250</v>
      </c>
      <c r="D502" s="31" t="s">
        <v>1047</v>
      </c>
      <c r="E502" s="6" t="s">
        <v>198</v>
      </c>
      <c r="F502" s="25">
        <v>2</v>
      </c>
      <c r="G502" s="11"/>
      <c r="H502" s="12"/>
      <c r="I502" s="12"/>
      <c r="J502" s="6"/>
      <c r="K502" s="12"/>
      <c r="L502" s="25">
        <v>139.9</v>
      </c>
      <c r="M502" s="6">
        <f t="shared" si="8"/>
        <v>279.8</v>
      </c>
      <c r="N502" s="6"/>
      <c r="O502" s="6" t="s">
        <v>2251</v>
      </c>
      <c r="P502" s="15">
        <v>0.60984000000000005</v>
      </c>
      <c r="Q502" s="18"/>
    </row>
    <row r="503" spans="1:17" s="1" customFormat="1" ht="20.100000000000001" customHeight="1" x14ac:dyDescent="0.15">
      <c r="A503" s="10">
        <v>501</v>
      </c>
      <c r="B503" s="25" t="s">
        <v>2252</v>
      </c>
      <c r="C503" s="8" t="s">
        <v>2253</v>
      </c>
      <c r="D503" s="31" t="s">
        <v>1047</v>
      </c>
      <c r="E503" s="6" t="s">
        <v>198</v>
      </c>
      <c r="F503" s="25">
        <v>2</v>
      </c>
      <c r="G503" s="11"/>
      <c r="H503" s="12"/>
      <c r="I503" s="12"/>
      <c r="J503" s="6"/>
      <c r="K503" s="12"/>
      <c r="L503" s="25">
        <v>34.700000000000003</v>
      </c>
      <c r="M503" s="6">
        <f t="shared" si="8"/>
        <v>69.400000000000006</v>
      </c>
      <c r="N503" s="6"/>
      <c r="O503" s="6" t="s">
        <v>2254</v>
      </c>
      <c r="P503" s="15">
        <v>7.6799999999999993E-2</v>
      </c>
      <c r="Q503" s="18"/>
    </row>
    <row r="504" spans="1:17" s="1" customFormat="1" ht="20.100000000000001" customHeight="1" x14ac:dyDescent="0.15">
      <c r="A504" s="10">
        <v>502</v>
      </c>
      <c r="B504" s="25" t="s">
        <v>2255</v>
      </c>
      <c r="C504" s="8" t="s">
        <v>2256</v>
      </c>
      <c r="D504" s="31" t="s">
        <v>1047</v>
      </c>
      <c r="E504" s="6" t="s">
        <v>198</v>
      </c>
      <c r="F504" s="25">
        <v>2</v>
      </c>
      <c r="G504" s="11"/>
      <c r="H504" s="12"/>
      <c r="I504" s="12"/>
      <c r="J504" s="6"/>
      <c r="K504" s="12"/>
      <c r="L504" s="25">
        <v>76.599999999999994</v>
      </c>
      <c r="M504" s="6">
        <f t="shared" si="8"/>
        <v>153.19999999999999</v>
      </c>
      <c r="N504" s="6"/>
      <c r="O504" s="6" t="s">
        <v>2147</v>
      </c>
      <c r="P504" s="15">
        <v>0.16919999999999999</v>
      </c>
      <c r="Q504" s="18"/>
    </row>
    <row r="505" spans="1:17" s="1" customFormat="1" ht="20.100000000000001" customHeight="1" x14ac:dyDescent="0.15">
      <c r="A505" s="10">
        <v>503</v>
      </c>
      <c r="B505" s="25" t="s">
        <v>2257</v>
      </c>
      <c r="C505" s="8" t="s">
        <v>2258</v>
      </c>
      <c r="D505" s="31" t="s">
        <v>1047</v>
      </c>
      <c r="E505" s="6" t="s">
        <v>198</v>
      </c>
      <c r="F505" s="25">
        <v>4</v>
      </c>
      <c r="G505" s="11"/>
      <c r="H505" s="12"/>
      <c r="I505" s="12"/>
      <c r="J505" s="6"/>
      <c r="K505" s="12"/>
      <c r="L505" s="25">
        <v>35.799999999999997</v>
      </c>
      <c r="M505" s="6">
        <f t="shared" si="8"/>
        <v>143.19999999999999</v>
      </c>
      <c r="N505" s="6"/>
      <c r="O505" s="6" t="s">
        <v>2259</v>
      </c>
      <c r="P505" s="15">
        <v>0.15840000000000001</v>
      </c>
      <c r="Q505" s="18"/>
    </row>
    <row r="506" spans="1:17" s="1" customFormat="1" ht="20.100000000000001" customHeight="1" x14ac:dyDescent="0.15">
      <c r="A506" s="10">
        <v>504</v>
      </c>
      <c r="B506" s="25" t="s">
        <v>2260</v>
      </c>
      <c r="C506" s="8" t="s">
        <v>2261</v>
      </c>
      <c r="D506" s="31" t="s">
        <v>1047</v>
      </c>
      <c r="E506" s="6" t="s">
        <v>198</v>
      </c>
      <c r="F506" s="25">
        <v>4</v>
      </c>
      <c r="G506" s="11"/>
      <c r="H506" s="12"/>
      <c r="I506" s="12"/>
      <c r="J506" s="6"/>
      <c r="K506" s="12"/>
      <c r="L506" s="25">
        <v>54.9</v>
      </c>
      <c r="M506" s="6">
        <f t="shared" si="8"/>
        <v>219.6</v>
      </c>
      <c r="N506" s="6"/>
      <c r="O506" s="6" t="s">
        <v>2262</v>
      </c>
      <c r="P506" s="15">
        <v>0.2424</v>
      </c>
      <c r="Q506" s="18"/>
    </row>
    <row r="507" spans="1:17" s="1" customFormat="1" ht="20.100000000000001" customHeight="1" x14ac:dyDescent="0.15">
      <c r="A507" s="10">
        <v>505</v>
      </c>
      <c r="B507" s="25" t="s">
        <v>2263</v>
      </c>
      <c r="C507" s="8" t="s">
        <v>2264</v>
      </c>
      <c r="D507" s="31" t="s">
        <v>1047</v>
      </c>
      <c r="E507" s="6" t="s">
        <v>198</v>
      </c>
      <c r="F507" s="25">
        <v>2</v>
      </c>
      <c r="G507" s="11"/>
      <c r="H507" s="12"/>
      <c r="I507" s="12"/>
      <c r="J507" s="6"/>
      <c r="K507" s="12"/>
      <c r="L507" s="25">
        <v>36.1</v>
      </c>
      <c r="M507" s="6">
        <f t="shared" si="8"/>
        <v>72.2</v>
      </c>
      <c r="N507" s="6"/>
      <c r="O507" s="6" t="s">
        <v>2259</v>
      </c>
      <c r="P507" s="15">
        <v>7.9200000000000007E-2</v>
      </c>
      <c r="Q507" s="18"/>
    </row>
    <row r="508" spans="1:17" s="1" customFormat="1" ht="20.100000000000001" customHeight="1" x14ac:dyDescent="0.15">
      <c r="A508" s="10">
        <v>506</v>
      </c>
      <c r="B508" s="25" t="s">
        <v>2265</v>
      </c>
      <c r="C508" s="8" t="s">
        <v>2266</v>
      </c>
      <c r="D508" s="31" t="s">
        <v>1047</v>
      </c>
      <c r="E508" s="6" t="s">
        <v>198</v>
      </c>
      <c r="F508" s="25">
        <v>1</v>
      </c>
      <c r="G508" s="11"/>
      <c r="H508" s="12"/>
      <c r="I508" s="12"/>
      <c r="J508" s="6"/>
      <c r="K508" s="12"/>
      <c r="L508" s="25">
        <v>101.3</v>
      </c>
      <c r="M508" s="6">
        <f t="shared" si="8"/>
        <v>101.3</v>
      </c>
      <c r="N508" s="6"/>
      <c r="O508" s="6" t="s">
        <v>2267</v>
      </c>
      <c r="P508" s="15">
        <v>0.1116</v>
      </c>
      <c r="Q508" s="18"/>
    </row>
    <row r="509" spans="1:17" s="1" customFormat="1" ht="20.100000000000001" customHeight="1" x14ac:dyDescent="0.15">
      <c r="A509" s="10">
        <v>507</v>
      </c>
      <c r="B509" s="25" t="s">
        <v>2268</v>
      </c>
      <c r="C509" s="8" t="s">
        <v>2269</v>
      </c>
      <c r="D509" s="31" t="s">
        <v>1047</v>
      </c>
      <c r="E509" s="6" t="s">
        <v>198</v>
      </c>
      <c r="F509" s="25">
        <v>6</v>
      </c>
      <c r="G509" s="11"/>
      <c r="H509" s="12"/>
      <c r="I509" s="12"/>
      <c r="J509" s="6"/>
      <c r="K509" s="12"/>
      <c r="L509" s="25">
        <v>381.8</v>
      </c>
      <c r="M509" s="6">
        <f t="shared" si="8"/>
        <v>2290.8000000000002</v>
      </c>
      <c r="N509" s="6"/>
      <c r="O509" s="6" t="s">
        <v>2150</v>
      </c>
      <c r="P509" s="15">
        <v>2.52</v>
      </c>
      <c r="Q509" s="18"/>
    </row>
    <row r="510" spans="1:17" s="1" customFormat="1" ht="20.100000000000001" customHeight="1" x14ac:dyDescent="0.15">
      <c r="A510" s="10">
        <v>508</v>
      </c>
      <c r="B510" s="25" t="s">
        <v>2270</v>
      </c>
      <c r="C510" s="8" t="s">
        <v>2271</v>
      </c>
      <c r="D510" s="31" t="s">
        <v>1047</v>
      </c>
      <c r="E510" s="6" t="s">
        <v>198</v>
      </c>
      <c r="F510" s="25">
        <v>2</v>
      </c>
      <c r="G510" s="11"/>
      <c r="H510" s="12"/>
      <c r="I510" s="12"/>
      <c r="J510" s="6"/>
      <c r="K510" s="12"/>
      <c r="L510" s="25">
        <v>386.6</v>
      </c>
      <c r="M510" s="6">
        <f t="shared" si="8"/>
        <v>773.2</v>
      </c>
      <c r="N510" s="6"/>
      <c r="O510" s="6" t="s">
        <v>2272</v>
      </c>
      <c r="P510" s="15">
        <v>0.84240000000000004</v>
      </c>
      <c r="Q510" s="18"/>
    </row>
    <row r="511" spans="1:17" s="1" customFormat="1" ht="20.100000000000001" customHeight="1" x14ac:dyDescent="0.15">
      <c r="A511" s="10">
        <v>509</v>
      </c>
      <c r="B511" s="25" t="s">
        <v>2273</v>
      </c>
      <c r="C511" s="8" t="s">
        <v>2274</v>
      </c>
      <c r="D511" s="31" t="s">
        <v>1047</v>
      </c>
      <c r="E511" s="6" t="s">
        <v>198</v>
      </c>
      <c r="F511" s="25">
        <v>1</v>
      </c>
      <c r="G511" s="11"/>
      <c r="H511" s="12"/>
      <c r="I511" s="12"/>
      <c r="J511" s="6"/>
      <c r="K511" s="12"/>
      <c r="L511" s="25">
        <v>398.7</v>
      </c>
      <c r="M511" s="6">
        <f t="shared" si="8"/>
        <v>398.7</v>
      </c>
      <c r="N511" s="6"/>
      <c r="O511" s="6" t="s">
        <v>2272</v>
      </c>
      <c r="P511" s="15">
        <v>0.42120000000000002</v>
      </c>
      <c r="Q511" s="18"/>
    </row>
    <row r="512" spans="1:17" s="1" customFormat="1" ht="20.100000000000001" customHeight="1" x14ac:dyDescent="0.15">
      <c r="A512" s="10">
        <v>510</v>
      </c>
      <c r="B512" s="25" t="s">
        <v>2275</v>
      </c>
      <c r="C512" s="8" t="s">
        <v>2276</v>
      </c>
      <c r="D512" s="31" t="s">
        <v>1047</v>
      </c>
      <c r="E512" s="6" t="s">
        <v>198</v>
      </c>
      <c r="F512" s="25">
        <v>1</v>
      </c>
      <c r="G512" s="11"/>
      <c r="H512" s="12"/>
      <c r="I512" s="12"/>
      <c r="J512" s="6"/>
      <c r="K512" s="12"/>
      <c r="L512" s="25">
        <v>398.7</v>
      </c>
      <c r="M512" s="6">
        <f t="shared" si="8"/>
        <v>398.7</v>
      </c>
      <c r="N512" s="6"/>
      <c r="O512" s="6" t="s">
        <v>2272</v>
      </c>
      <c r="P512" s="15">
        <v>0.42120000000000002</v>
      </c>
      <c r="Q512" s="18"/>
    </row>
    <row r="513" spans="1:17" s="1" customFormat="1" ht="20.100000000000001" customHeight="1" x14ac:dyDescent="0.15">
      <c r="A513" s="10">
        <v>511</v>
      </c>
      <c r="B513" s="25" t="s">
        <v>2277</v>
      </c>
      <c r="C513" s="8" t="s">
        <v>2278</v>
      </c>
      <c r="D513" s="31" t="s">
        <v>1047</v>
      </c>
      <c r="E513" s="6" t="s">
        <v>198</v>
      </c>
      <c r="F513" s="25">
        <v>1</v>
      </c>
      <c r="G513" s="11"/>
      <c r="H513" s="12"/>
      <c r="I513" s="12"/>
      <c r="J513" s="6"/>
      <c r="K513" s="12"/>
      <c r="L513" s="25">
        <v>406.3</v>
      </c>
      <c r="M513" s="6">
        <f t="shared" si="8"/>
        <v>406.3</v>
      </c>
      <c r="N513" s="6"/>
      <c r="O513" s="6" t="s">
        <v>2279</v>
      </c>
      <c r="P513" s="15">
        <v>0.63180000000000003</v>
      </c>
      <c r="Q513" s="18"/>
    </row>
    <row r="514" spans="1:17" s="1" customFormat="1" ht="20.100000000000001" customHeight="1" x14ac:dyDescent="0.15">
      <c r="A514" s="10">
        <v>512</v>
      </c>
      <c r="B514" s="25" t="s">
        <v>2280</v>
      </c>
      <c r="C514" s="8" t="s">
        <v>2281</v>
      </c>
      <c r="D514" s="31" t="s">
        <v>1047</v>
      </c>
      <c r="E514" s="6" t="s">
        <v>198</v>
      </c>
      <c r="F514" s="25">
        <v>1</v>
      </c>
      <c r="G514" s="11"/>
      <c r="H514" s="12"/>
      <c r="I514" s="12"/>
      <c r="J514" s="6"/>
      <c r="K514" s="12"/>
      <c r="L514" s="25">
        <v>406.3</v>
      </c>
      <c r="M514" s="6">
        <f t="shared" si="8"/>
        <v>406.3</v>
      </c>
      <c r="N514" s="6"/>
      <c r="O514" s="6" t="s">
        <v>2279</v>
      </c>
      <c r="P514" s="15">
        <v>0.63180000000000003</v>
      </c>
      <c r="Q514" s="18"/>
    </row>
    <row r="515" spans="1:17" s="1" customFormat="1" ht="20.100000000000001" customHeight="1" x14ac:dyDescent="0.15">
      <c r="A515" s="10">
        <v>513</v>
      </c>
      <c r="B515" s="25" t="s">
        <v>2282</v>
      </c>
      <c r="C515" s="8" t="s">
        <v>2283</v>
      </c>
      <c r="D515" s="31" t="s">
        <v>1047</v>
      </c>
      <c r="E515" s="6" t="s">
        <v>198</v>
      </c>
      <c r="F515" s="25">
        <v>1</v>
      </c>
      <c r="G515" s="11"/>
      <c r="H515" s="12"/>
      <c r="I515" s="12"/>
      <c r="J515" s="6"/>
      <c r="K515" s="12"/>
      <c r="L515" s="25">
        <v>401.1</v>
      </c>
      <c r="M515" s="6">
        <f t="shared" si="8"/>
        <v>401.1</v>
      </c>
      <c r="N515" s="6"/>
      <c r="O515" s="6" t="s">
        <v>2279</v>
      </c>
      <c r="P515" s="15">
        <v>0.63180000000000003</v>
      </c>
      <c r="Q515" s="18"/>
    </row>
    <row r="516" spans="1:17" s="1" customFormat="1" ht="20.100000000000001" customHeight="1" x14ac:dyDescent="0.15">
      <c r="A516" s="10">
        <v>514</v>
      </c>
      <c r="B516" s="25" t="s">
        <v>2284</v>
      </c>
      <c r="C516" s="8" t="s">
        <v>2285</v>
      </c>
      <c r="D516" s="31" t="s">
        <v>1047</v>
      </c>
      <c r="E516" s="6" t="s">
        <v>198</v>
      </c>
      <c r="F516" s="25">
        <v>1</v>
      </c>
      <c r="G516" s="11"/>
      <c r="H516" s="12"/>
      <c r="I516" s="12"/>
      <c r="J516" s="6"/>
      <c r="K516" s="12"/>
      <c r="L516" s="25">
        <v>401.1</v>
      </c>
      <c r="M516" s="6">
        <f t="shared" si="8"/>
        <v>401.1</v>
      </c>
      <c r="N516" s="6"/>
      <c r="O516" s="6" t="s">
        <v>2279</v>
      </c>
      <c r="P516" s="15">
        <v>0.63180000000000003</v>
      </c>
      <c r="Q516" s="18"/>
    </row>
    <row r="517" spans="1:17" s="1" customFormat="1" ht="20.100000000000001" customHeight="1" x14ac:dyDescent="0.15">
      <c r="A517" s="10">
        <v>515</v>
      </c>
      <c r="B517" s="25" t="s">
        <v>2286</v>
      </c>
      <c r="C517" s="8" t="s">
        <v>2287</v>
      </c>
      <c r="D517" s="31" t="s">
        <v>1047</v>
      </c>
      <c r="E517" s="6" t="s">
        <v>198</v>
      </c>
      <c r="F517" s="25">
        <v>1</v>
      </c>
      <c r="G517" s="11"/>
      <c r="H517" s="12"/>
      <c r="I517" s="12"/>
      <c r="J517" s="6"/>
      <c r="K517" s="12"/>
      <c r="L517" s="25">
        <v>401.1</v>
      </c>
      <c r="M517" s="6">
        <f t="shared" si="8"/>
        <v>401.1</v>
      </c>
      <c r="N517" s="6"/>
      <c r="O517" s="6" t="s">
        <v>2279</v>
      </c>
      <c r="P517" s="15">
        <v>0.63180000000000003</v>
      </c>
      <c r="Q517" s="18"/>
    </row>
    <row r="518" spans="1:17" s="1" customFormat="1" ht="20.100000000000001" customHeight="1" x14ac:dyDescent="0.15">
      <c r="A518" s="10">
        <v>516</v>
      </c>
      <c r="B518" s="25" t="s">
        <v>2288</v>
      </c>
      <c r="C518" s="8" t="s">
        <v>2289</v>
      </c>
      <c r="D518" s="31" t="s">
        <v>1047</v>
      </c>
      <c r="E518" s="6" t="s">
        <v>198</v>
      </c>
      <c r="F518" s="25">
        <v>1</v>
      </c>
      <c r="G518" s="11"/>
      <c r="H518" s="12"/>
      <c r="I518" s="12"/>
      <c r="J518" s="6"/>
      <c r="K518" s="12"/>
      <c r="L518" s="25">
        <v>401.1</v>
      </c>
      <c r="M518" s="6">
        <f t="shared" si="8"/>
        <v>401.1</v>
      </c>
      <c r="N518" s="6"/>
      <c r="O518" s="6" t="s">
        <v>2279</v>
      </c>
      <c r="P518" s="15">
        <v>0.63180000000000003</v>
      </c>
      <c r="Q518" s="18"/>
    </row>
    <row r="519" spans="1:17" s="1" customFormat="1" ht="20.100000000000001" customHeight="1" x14ac:dyDescent="0.15">
      <c r="A519" s="10">
        <v>517</v>
      </c>
      <c r="B519" s="25" t="s">
        <v>2290</v>
      </c>
      <c r="C519" s="8" t="s">
        <v>2291</v>
      </c>
      <c r="D519" s="31" t="s">
        <v>1047</v>
      </c>
      <c r="E519" s="6" t="s">
        <v>198</v>
      </c>
      <c r="F519" s="25">
        <v>1</v>
      </c>
      <c r="G519" s="11"/>
      <c r="H519" s="12"/>
      <c r="I519" s="12"/>
      <c r="J519" s="6"/>
      <c r="K519" s="12"/>
      <c r="L519" s="25">
        <v>395.8</v>
      </c>
      <c r="M519" s="6">
        <f t="shared" si="8"/>
        <v>395.8</v>
      </c>
      <c r="N519" s="6"/>
      <c r="O519" s="6" t="s">
        <v>2279</v>
      </c>
      <c r="P519" s="15">
        <v>0.63180000000000003</v>
      </c>
      <c r="Q519" s="18"/>
    </row>
    <row r="520" spans="1:17" s="1" customFormat="1" ht="20.100000000000001" customHeight="1" x14ac:dyDescent="0.15">
      <c r="A520" s="10">
        <v>518</v>
      </c>
      <c r="B520" s="25" t="s">
        <v>2292</v>
      </c>
      <c r="C520" s="8" t="s">
        <v>2293</v>
      </c>
      <c r="D520" s="31" t="s">
        <v>1047</v>
      </c>
      <c r="E520" s="6" t="s">
        <v>198</v>
      </c>
      <c r="F520" s="25">
        <v>1</v>
      </c>
      <c r="G520" s="11"/>
      <c r="H520" s="12"/>
      <c r="I520" s="12"/>
      <c r="J520" s="6"/>
      <c r="K520" s="12"/>
      <c r="L520" s="25">
        <v>395.8</v>
      </c>
      <c r="M520" s="6">
        <f t="shared" si="8"/>
        <v>395.8</v>
      </c>
      <c r="N520" s="6"/>
      <c r="O520" s="6" t="s">
        <v>2279</v>
      </c>
      <c r="P520" s="15">
        <v>0.63180000000000003</v>
      </c>
      <c r="Q520" s="18"/>
    </row>
    <row r="521" spans="1:17" s="1" customFormat="1" ht="20.100000000000001" customHeight="1" x14ac:dyDescent="0.15">
      <c r="A521" s="10">
        <v>519</v>
      </c>
      <c r="B521" s="25" t="s">
        <v>2294</v>
      </c>
      <c r="C521" s="8" t="s">
        <v>2295</v>
      </c>
      <c r="D521" s="31" t="s">
        <v>1047</v>
      </c>
      <c r="E521" s="6" t="s">
        <v>198</v>
      </c>
      <c r="F521" s="25">
        <v>3</v>
      </c>
      <c r="G521" s="11"/>
      <c r="H521" s="12"/>
      <c r="I521" s="12"/>
      <c r="J521" s="6"/>
      <c r="K521" s="12"/>
      <c r="L521" s="25">
        <v>393.7</v>
      </c>
      <c r="M521" s="6">
        <f t="shared" si="8"/>
        <v>1181.0999999999999</v>
      </c>
      <c r="N521" s="6"/>
      <c r="O521" s="6" t="s">
        <v>2296</v>
      </c>
      <c r="P521" s="15">
        <v>2.6535600000000001</v>
      </c>
      <c r="Q521" s="18"/>
    </row>
    <row r="522" spans="1:17" s="1" customFormat="1" ht="20.100000000000001" customHeight="1" x14ac:dyDescent="0.15">
      <c r="A522" s="10">
        <v>520</v>
      </c>
      <c r="B522" s="25" t="s">
        <v>2297</v>
      </c>
      <c r="C522" s="8" t="s">
        <v>2298</v>
      </c>
      <c r="D522" s="31" t="s">
        <v>1047</v>
      </c>
      <c r="E522" s="6" t="s">
        <v>198</v>
      </c>
      <c r="F522" s="25">
        <v>3</v>
      </c>
      <c r="G522" s="11"/>
      <c r="H522" s="12"/>
      <c r="I522" s="12"/>
      <c r="J522" s="6"/>
      <c r="K522" s="12"/>
      <c r="L522" s="25">
        <v>393.7</v>
      </c>
      <c r="M522" s="6">
        <f t="shared" si="8"/>
        <v>1181.0999999999999</v>
      </c>
      <c r="N522" s="6"/>
      <c r="O522" s="6" t="s">
        <v>2296</v>
      </c>
      <c r="P522" s="15">
        <v>2.6535600000000001</v>
      </c>
      <c r="Q522" s="18"/>
    </row>
    <row r="523" spans="1:17" s="1" customFormat="1" ht="20.100000000000001" customHeight="1" x14ac:dyDescent="0.15">
      <c r="A523" s="10">
        <v>521</v>
      </c>
      <c r="B523" s="25" t="s">
        <v>2299</v>
      </c>
      <c r="C523" s="8" t="s">
        <v>2300</v>
      </c>
      <c r="D523" s="31" t="s">
        <v>1047</v>
      </c>
      <c r="E523" s="6" t="s">
        <v>198</v>
      </c>
      <c r="F523" s="25">
        <v>2</v>
      </c>
      <c r="G523" s="11"/>
      <c r="H523" s="12"/>
      <c r="I523" s="12"/>
      <c r="J523" s="6"/>
      <c r="K523" s="12"/>
      <c r="L523" s="25">
        <v>393.7</v>
      </c>
      <c r="M523" s="6">
        <f t="shared" si="8"/>
        <v>787.4</v>
      </c>
      <c r="N523" s="6"/>
      <c r="O523" s="6" t="s">
        <v>2296</v>
      </c>
      <c r="P523" s="15">
        <v>1.7690399999999999</v>
      </c>
      <c r="Q523" s="18"/>
    </row>
    <row r="524" spans="1:17" s="1" customFormat="1" ht="20.100000000000001" customHeight="1" x14ac:dyDescent="0.15">
      <c r="A524" s="10">
        <v>522</v>
      </c>
      <c r="B524" s="25" t="s">
        <v>2301</v>
      </c>
      <c r="C524" s="8" t="s">
        <v>2302</v>
      </c>
      <c r="D524" s="31" t="s">
        <v>1047</v>
      </c>
      <c r="E524" s="6" t="s">
        <v>198</v>
      </c>
      <c r="F524" s="25">
        <v>1</v>
      </c>
      <c r="G524" s="11"/>
      <c r="H524" s="12"/>
      <c r="I524" s="12"/>
      <c r="J524" s="6"/>
      <c r="K524" s="12"/>
      <c r="L524" s="25">
        <v>393.7</v>
      </c>
      <c r="M524" s="6">
        <f t="shared" si="8"/>
        <v>393.7</v>
      </c>
      <c r="N524" s="6"/>
      <c r="O524" s="6" t="s">
        <v>2296</v>
      </c>
      <c r="P524" s="15">
        <v>0.88451999999999997</v>
      </c>
      <c r="Q524" s="18"/>
    </row>
    <row r="525" spans="1:17" s="1" customFormat="1" ht="20.100000000000001" customHeight="1" x14ac:dyDescent="0.15">
      <c r="A525" s="10">
        <v>523</v>
      </c>
      <c r="B525" s="25" t="s">
        <v>2303</v>
      </c>
      <c r="C525" s="8" t="s">
        <v>2304</v>
      </c>
      <c r="D525" s="31" t="s">
        <v>1047</v>
      </c>
      <c r="E525" s="6" t="s">
        <v>198</v>
      </c>
      <c r="F525" s="25">
        <v>4</v>
      </c>
      <c r="G525" s="11"/>
      <c r="H525" s="12"/>
      <c r="I525" s="12"/>
      <c r="J525" s="6"/>
      <c r="K525" s="12"/>
      <c r="L525" s="25">
        <v>392.1</v>
      </c>
      <c r="M525" s="6">
        <f t="shared" si="8"/>
        <v>1568.4</v>
      </c>
      <c r="N525" s="6"/>
      <c r="O525" s="6" t="s">
        <v>2305</v>
      </c>
      <c r="P525" s="15">
        <v>2.61144</v>
      </c>
      <c r="Q525" s="18"/>
    </row>
    <row r="526" spans="1:17" s="1" customFormat="1" ht="20.100000000000001" customHeight="1" x14ac:dyDescent="0.15">
      <c r="A526" s="10">
        <v>524</v>
      </c>
      <c r="B526" s="25" t="s">
        <v>2306</v>
      </c>
      <c r="C526" s="8" t="s">
        <v>2307</v>
      </c>
      <c r="D526" s="31" t="s">
        <v>1047</v>
      </c>
      <c r="E526" s="6" t="s">
        <v>198</v>
      </c>
      <c r="F526" s="25">
        <v>3</v>
      </c>
      <c r="G526" s="11"/>
      <c r="H526" s="12"/>
      <c r="I526" s="12"/>
      <c r="J526" s="6"/>
      <c r="K526" s="12"/>
      <c r="L526" s="25">
        <v>392.1</v>
      </c>
      <c r="M526" s="6">
        <f t="shared" si="8"/>
        <v>1176.3000000000002</v>
      </c>
      <c r="N526" s="6"/>
      <c r="O526" s="6" t="s">
        <v>2305</v>
      </c>
      <c r="P526" s="15">
        <v>1.95858</v>
      </c>
      <c r="Q526" s="18"/>
    </row>
    <row r="527" spans="1:17" s="1" customFormat="1" ht="20.100000000000001" customHeight="1" x14ac:dyDescent="0.15">
      <c r="A527" s="10">
        <v>525</v>
      </c>
      <c r="B527" s="25" t="s">
        <v>2308</v>
      </c>
      <c r="C527" s="8" t="s">
        <v>2309</v>
      </c>
      <c r="D527" s="31" t="s">
        <v>1047</v>
      </c>
      <c r="E527" s="6" t="s">
        <v>198</v>
      </c>
      <c r="F527" s="25">
        <v>2</v>
      </c>
      <c r="G527" s="11"/>
      <c r="H527" s="12"/>
      <c r="I527" s="12"/>
      <c r="J527" s="6"/>
      <c r="K527" s="12"/>
      <c r="L527" s="25">
        <v>392.1</v>
      </c>
      <c r="M527" s="6">
        <f t="shared" si="8"/>
        <v>784.2</v>
      </c>
      <c r="N527" s="6"/>
      <c r="O527" s="6" t="s">
        <v>2305</v>
      </c>
      <c r="P527" s="15">
        <v>1.30572</v>
      </c>
      <c r="Q527" s="18"/>
    </row>
    <row r="528" spans="1:17" s="1" customFormat="1" ht="20.100000000000001" customHeight="1" x14ac:dyDescent="0.15">
      <c r="A528" s="10">
        <v>526</v>
      </c>
      <c r="B528" s="25" t="s">
        <v>2310</v>
      </c>
      <c r="C528" s="8" t="s">
        <v>2311</v>
      </c>
      <c r="D528" s="31" t="s">
        <v>1047</v>
      </c>
      <c r="E528" s="6" t="s">
        <v>198</v>
      </c>
      <c r="F528" s="25">
        <v>1</v>
      </c>
      <c r="G528" s="11"/>
      <c r="H528" s="12"/>
      <c r="I528" s="12"/>
      <c r="J528" s="6"/>
      <c r="K528" s="12"/>
      <c r="L528" s="25">
        <v>392.1</v>
      </c>
      <c r="M528" s="6">
        <f t="shared" si="8"/>
        <v>392.1</v>
      </c>
      <c r="N528" s="6"/>
      <c r="O528" s="6" t="s">
        <v>2305</v>
      </c>
      <c r="P528" s="15">
        <v>0.65286</v>
      </c>
      <c r="Q528" s="18"/>
    </row>
    <row r="529" spans="1:17" s="1" customFormat="1" ht="20.100000000000001" customHeight="1" x14ac:dyDescent="0.15">
      <c r="A529" s="10">
        <v>527</v>
      </c>
      <c r="B529" s="25" t="s">
        <v>2312</v>
      </c>
      <c r="C529" s="8" t="s">
        <v>2313</v>
      </c>
      <c r="D529" s="31" t="s">
        <v>1047</v>
      </c>
      <c r="E529" s="6" t="s">
        <v>198</v>
      </c>
      <c r="F529" s="25">
        <v>1</v>
      </c>
      <c r="G529" s="11"/>
      <c r="H529" s="12"/>
      <c r="I529" s="12"/>
      <c r="J529" s="6"/>
      <c r="K529" s="12"/>
      <c r="L529" s="25">
        <v>406.8</v>
      </c>
      <c r="M529" s="6">
        <f t="shared" si="8"/>
        <v>406.8</v>
      </c>
      <c r="N529" s="6"/>
      <c r="O529" s="6" t="s">
        <v>2155</v>
      </c>
      <c r="P529" s="15">
        <v>0.63</v>
      </c>
      <c r="Q529" s="18"/>
    </row>
    <row r="530" spans="1:17" s="1" customFormat="1" ht="20.100000000000001" customHeight="1" x14ac:dyDescent="0.15">
      <c r="A530" s="10">
        <v>528</v>
      </c>
      <c r="B530" s="25" t="s">
        <v>2314</v>
      </c>
      <c r="C530" s="8" t="s">
        <v>2315</v>
      </c>
      <c r="D530" s="31" t="s">
        <v>1047</v>
      </c>
      <c r="E530" s="6" t="s">
        <v>198</v>
      </c>
      <c r="F530" s="25">
        <v>1</v>
      </c>
      <c r="G530" s="11"/>
      <c r="H530" s="12"/>
      <c r="I530" s="12"/>
      <c r="J530" s="6"/>
      <c r="K530" s="12"/>
      <c r="L530" s="25">
        <v>406.8</v>
      </c>
      <c r="M530" s="6">
        <f t="shared" si="8"/>
        <v>406.8</v>
      </c>
      <c r="N530" s="6"/>
      <c r="O530" s="6" t="s">
        <v>2155</v>
      </c>
      <c r="P530" s="15">
        <v>0.63</v>
      </c>
      <c r="Q530" s="18"/>
    </row>
    <row r="531" spans="1:17" s="1" customFormat="1" ht="20.100000000000001" customHeight="1" x14ac:dyDescent="0.15">
      <c r="A531" s="10">
        <v>529</v>
      </c>
      <c r="B531" s="25" t="s">
        <v>2316</v>
      </c>
      <c r="C531" s="8" t="s">
        <v>2317</v>
      </c>
      <c r="D531" s="31" t="s">
        <v>1047</v>
      </c>
      <c r="E531" s="6" t="s">
        <v>198</v>
      </c>
      <c r="F531" s="25">
        <v>2</v>
      </c>
      <c r="G531" s="11"/>
      <c r="H531" s="12"/>
      <c r="I531" s="12"/>
      <c r="J531" s="6"/>
      <c r="K531" s="12"/>
      <c r="L531" s="25">
        <v>392.3</v>
      </c>
      <c r="M531" s="6">
        <f t="shared" si="8"/>
        <v>784.6</v>
      </c>
      <c r="N531" s="6"/>
      <c r="O531" s="6" t="s">
        <v>2155</v>
      </c>
      <c r="P531" s="15">
        <v>1.26</v>
      </c>
      <c r="Q531" s="18"/>
    </row>
    <row r="532" spans="1:17" s="1" customFormat="1" ht="20.100000000000001" customHeight="1" x14ac:dyDescent="0.15">
      <c r="A532" s="10">
        <v>530</v>
      </c>
      <c r="B532" s="25" t="s">
        <v>2318</v>
      </c>
      <c r="C532" s="8" t="s">
        <v>2319</v>
      </c>
      <c r="D532" s="31" t="s">
        <v>1047</v>
      </c>
      <c r="E532" s="6" t="s">
        <v>198</v>
      </c>
      <c r="F532" s="25">
        <v>2</v>
      </c>
      <c r="G532" s="11"/>
      <c r="H532" s="12"/>
      <c r="I532" s="12"/>
      <c r="J532" s="6"/>
      <c r="K532" s="12"/>
      <c r="L532" s="25">
        <v>392.3</v>
      </c>
      <c r="M532" s="6">
        <f t="shared" si="8"/>
        <v>784.6</v>
      </c>
      <c r="N532" s="6"/>
      <c r="O532" s="6" t="s">
        <v>2155</v>
      </c>
      <c r="P532" s="15">
        <v>1.26</v>
      </c>
      <c r="Q532" s="18"/>
    </row>
    <row r="533" spans="1:17" s="1" customFormat="1" ht="20.100000000000001" customHeight="1" x14ac:dyDescent="0.15">
      <c r="A533" s="10">
        <v>531</v>
      </c>
      <c r="B533" s="25" t="s">
        <v>2320</v>
      </c>
      <c r="C533" s="8" t="s">
        <v>2321</v>
      </c>
      <c r="D533" s="31" t="s">
        <v>1047</v>
      </c>
      <c r="E533" s="6" t="s">
        <v>198</v>
      </c>
      <c r="F533" s="25">
        <v>1</v>
      </c>
      <c r="G533" s="11"/>
      <c r="H533" s="12"/>
      <c r="I533" s="12"/>
      <c r="J533" s="6"/>
      <c r="K533" s="12"/>
      <c r="L533" s="25">
        <v>404.4</v>
      </c>
      <c r="M533" s="6">
        <f t="shared" si="8"/>
        <v>404.4</v>
      </c>
      <c r="N533" s="6"/>
      <c r="O533" s="6" t="s">
        <v>2155</v>
      </c>
      <c r="P533" s="15">
        <v>0.63</v>
      </c>
      <c r="Q533" s="18"/>
    </row>
    <row r="534" spans="1:17" s="1" customFormat="1" ht="20.100000000000001" customHeight="1" x14ac:dyDescent="0.15">
      <c r="A534" s="10">
        <v>532</v>
      </c>
      <c r="B534" s="25" t="s">
        <v>2322</v>
      </c>
      <c r="C534" s="8" t="s">
        <v>2323</v>
      </c>
      <c r="D534" s="31" t="s">
        <v>1047</v>
      </c>
      <c r="E534" s="6" t="s">
        <v>198</v>
      </c>
      <c r="F534" s="25">
        <v>1</v>
      </c>
      <c r="G534" s="11"/>
      <c r="H534" s="12"/>
      <c r="I534" s="12"/>
      <c r="J534" s="6"/>
      <c r="K534" s="12"/>
      <c r="L534" s="25">
        <v>404.4</v>
      </c>
      <c r="M534" s="6">
        <f t="shared" si="8"/>
        <v>404.4</v>
      </c>
      <c r="N534" s="6"/>
      <c r="O534" s="6" t="s">
        <v>2155</v>
      </c>
      <c r="P534" s="15">
        <v>0.63</v>
      </c>
      <c r="Q534" s="18"/>
    </row>
    <row r="535" spans="1:17" s="1" customFormat="1" ht="20.100000000000001" customHeight="1" x14ac:dyDescent="0.15">
      <c r="A535" s="10">
        <v>533</v>
      </c>
      <c r="B535" s="25" t="s">
        <v>2324</v>
      </c>
      <c r="C535" s="8" t="s">
        <v>2325</v>
      </c>
      <c r="D535" s="31" t="s">
        <v>1047</v>
      </c>
      <c r="E535" s="6" t="s">
        <v>198</v>
      </c>
      <c r="F535" s="25">
        <v>1</v>
      </c>
      <c r="G535" s="11"/>
      <c r="H535" s="12"/>
      <c r="I535" s="12"/>
      <c r="J535" s="6"/>
      <c r="K535" s="12"/>
      <c r="L535" s="25">
        <v>387</v>
      </c>
      <c r="M535" s="6">
        <f t="shared" si="8"/>
        <v>387</v>
      </c>
      <c r="N535" s="6"/>
      <c r="O535" s="6" t="s">
        <v>2155</v>
      </c>
      <c r="P535" s="15">
        <v>0.63</v>
      </c>
      <c r="Q535" s="18"/>
    </row>
    <row r="536" spans="1:17" s="1" customFormat="1" ht="20.100000000000001" customHeight="1" x14ac:dyDescent="0.15">
      <c r="A536" s="10">
        <v>534</v>
      </c>
      <c r="B536" s="25" t="s">
        <v>2326</v>
      </c>
      <c r="C536" s="8" t="s">
        <v>2327</v>
      </c>
      <c r="D536" s="31" t="s">
        <v>1047</v>
      </c>
      <c r="E536" s="6" t="s">
        <v>198</v>
      </c>
      <c r="F536" s="25">
        <v>1</v>
      </c>
      <c r="G536" s="11"/>
      <c r="H536" s="12"/>
      <c r="I536" s="12"/>
      <c r="J536" s="6"/>
      <c r="K536" s="12"/>
      <c r="L536" s="25">
        <v>387</v>
      </c>
      <c r="M536" s="6">
        <f t="shared" si="8"/>
        <v>387</v>
      </c>
      <c r="N536" s="6"/>
      <c r="O536" s="6" t="s">
        <v>2155</v>
      </c>
      <c r="P536" s="15">
        <v>0.63</v>
      </c>
      <c r="Q536" s="18"/>
    </row>
    <row r="537" spans="1:17" s="1" customFormat="1" ht="20.100000000000001" customHeight="1" x14ac:dyDescent="0.15">
      <c r="A537" s="10">
        <v>535</v>
      </c>
      <c r="B537" s="25" t="s">
        <v>2328</v>
      </c>
      <c r="C537" s="8" t="s">
        <v>2329</v>
      </c>
      <c r="D537" s="31" t="s">
        <v>1047</v>
      </c>
      <c r="E537" s="6" t="s">
        <v>198</v>
      </c>
      <c r="F537" s="25">
        <v>1</v>
      </c>
      <c r="G537" s="11"/>
      <c r="H537" s="12"/>
      <c r="I537" s="12"/>
      <c r="J537" s="6"/>
      <c r="K537" s="12"/>
      <c r="L537" s="25">
        <v>387</v>
      </c>
      <c r="M537" s="6">
        <f t="shared" ref="M537:M600" si="9">L537*F537</f>
        <v>387</v>
      </c>
      <c r="N537" s="6"/>
      <c r="O537" s="6" t="s">
        <v>2155</v>
      </c>
      <c r="P537" s="15">
        <v>0.63</v>
      </c>
      <c r="Q537" s="18"/>
    </row>
    <row r="538" spans="1:17" s="1" customFormat="1" ht="20.100000000000001" customHeight="1" x14ac:dyDescent="0.15">
      <c r="A538" s="10">
        <v>536</v>
      </c>
      <c r="B538" s="25" t="s">
        <v>2330</v>
      </c>
      <c r="C538" s="8" t="s">
        <v>2331</v>
      </c>
      <c r="D538" s="31" t="s">
        <v>1047</v>
      </c>
      <c r="E538" s="6" t="s">
        <v>198</v>
      </c>
      <c r="F538" s="25">
        <v>1</v>
      </c>
      <c r="G538" s="11"/>
      <c r="H538" s="12"/>
      <c r="I538" s="12"/>
      <c r="J538" s="6"/>
      <c r="K538" s="12"/>
      <c r="L538" s="25">
        <v>387</v>
      </c>
      <c r="M538" s="6">
        <f t="shared" si="9"/>
        <v>387</v>
      </c>
      <c r="N538" s="6"/>
      <c r="O538" s="6" t="s">
        <v>2155</v>
      </c>
      <c r="P538" s="15">
        <v>0.63</v>
      </c>
      <c r="Q538" s="18"/>
    </row>
    <row r="539" spans="1:17" s="1" customFormat="1" ht="20.100000000000001" customHeight="1" x14ac:dyDescent="0.15">
      <c r="A539" s="10">
        <v>537</v>
      </c>
      <c r="B539" s="25" t="s">
        <v>2332</v>
      </c>
      <c r="C539" s="8" t="s">
        <v>2333</v>
      </c>
      <c r="D539" s="31" t="s">
        <v>1047</v>
      </c>
      <c r="E539" s="6" t="s">
        <v>198</v>
      </c>
      <c r="F539" s="25">
        <v>1</v>
      </c>
      <c r="G539" s="11"/>
      <c r="H539" s="12"/>
      <c r="I539" s="12"/>
      <c r="J539" s="6"/>
      <c r="K539" s="12"/>
      <c r="L539" s="25">
        <v>410.6</v>
      </c>
      <c r="M539" s="6">
        <f t="shared" si="9"/>
        <v>410.6</v>
      </c>
      <c r="N539" s="6"/>
      <c r="O539" s="6" t="s">
        <v>2334</v>
      </c>
      <c r="P539" s="15">
        <v>0.84</v>
      </c>
      <c r="Q539" s="18"/>
    </row>
    <row r="540" spans="1:17" s="1" customFormat="1" ht="20.100000000000001" customHeight="1" x14ac:dyDescent="0.15">
      <c r="A540" s="10">
        <v>538</v>
      </c>
      <c r="B540" s="25" t="s">
        <v>2335</v>
      </c>
      <c r="C540" s="8" t="s">
        <v>2336</v>
      </c>
      <c r="D540" s="31" t="s">
        <v>1047</v>
      </c>
      <c r="E540" s="6" t="s">
        <v>198</v>
      </c>
      <c r="F540" s="25">
        <v>1</v>
      </c>
      <c r="G540" s="11"/>
      <c r="H540" s="12"/>
      <c r="I540" s="12"/>
      <c r="J540" s="6"/>
      <c r="K540" s="12"/>
      <c r="L540" s="25">
        <v>410.6</v>
      </c>
      <c r="M540" s="6">
        <f t="shared" si="9"/>
        <v>410.6</v>
      </c>
      <c r="N540" s="6"/>
      <c r="O540" s="6" t="s">
        <v>2334</v>
      </c>
      <c r="P540" s="15">
        <v>0.84</v>
      </c>
      <c r="Q540" s="18"/>
    </row>
    <row r="541" spans="1:17" s="1" customFormat="1" ht="20.100000000000001" customHeight="1" x14ac:dyDescent="0.15">
      <c r="A541" s="10">
        <v>539</v>
      </c>
      <c r="B541" s="25" t="s">
        <v>2337</v>
      </c>
      <c r="C541" s="8" t="s">
        <v>2338</v>
      </c>
      <c r="D541" s="31" t="s">
        <v>1047</v>
      </c>
      <c r="E541" s="6" t="s">
        <v>198</v>
      </c>
      <c r="F541" s="25">
        <v>1</v>
      </c>
      <c r="G541" s="11"/>
      <c r="H541" s="12"/>
      <c r="I541" s="12"/>
      <c r="J541" s="6"/>
      <c r="K541" s="12"/>
      <c r="L541" s="25">
        <v>408.7</v>
      </c>
      <c r="M541" s="6">
        <f t="shared" si="9"/>
        <v>408.7</v>
      </c>
      <c r="N541" s="6"/>
      <c r="O541" s="6" t="s">
        <v>2155</v>
      </c>
      <c r="P541" s="15">
        <v>0.63</v>
      </c>
      <c r="Q541" s="18"/>
    </row>
    <row r="542" spans="1:17" s="1" customFormat="1" ht="20.100000000000001" customHeight="1" x14ac:dyDescent="0.15">
      <c r="A542" s="10">
        <v>540</v>
      </c>
      <c r="B542" s="25" t="s">
        <v>2339</v>
      </c>
      <c r="C542" s="8" t="s">
        <v>2340</v>
      </c>
      <c r="D542" s="31" t="s">
        <v>1047</v>
      </c>
      <c r="E542" s="6" t="s">
        <v>198</v>
      </c>
      <c r="F542" s="25">
        <v>1</v>
      </c>
      <c r="G542" s="11"/>
      <c r="H542" s="12"/>
      <c r="I542" s="12"/>
      <c r="J542" s="6"/>
      <c r="K542" s="12"/>
      <c r="L542" s="25">
        <v>408.7</v>
      </c>
      <c r="M542" s="6">
        <f t="shared" si="9"/>
        <v>408.7</v>
      </c>
      <c r="N542" s="6"/>
      <c r="O542" s="6" t="s">
        <v>2155</v>
      </c>
      <c r="P542" s="15">
        <v>0.63</v>
      </c>
      <c r="Q542" s="18"/>
    </row>
    <row r="543" spans="1:17" s="1" customFormat="1" ht="20.100000000000001" customHeight="1" x14ac:dyDescent="0.15">
      <c r="A543" s="10">
        <v>541</v>
      </c>
      <c r="B543" s="25" t="s">
        <v>2341</v>
      </c>
      <c r="C543" s="8" t="s">
        <v>2342</v>
      </c>
      <c r="D543" s="31" t="s">
        <v>1047</v>
      </c>
      <c r="E543" s="6" t="s">
        <v>198</v>
      </c>
      <c r="F543" s="25">
        <v>1</v>
      </c>
      <c r="G543" s="11"/>
      <c r="H543" s="12"/>
      <c r="I543" s="12"/>
      <c r="J543" s="6"/>
      <c r="K543" s="12"/>
      <c r="L543" s="25">
        <v>406.6</v>
      </c>
      <c r="M543" s="6">
        <f t="shared" si="9"/>
        <v>406.6</v>
      </c>
      <c r="N543" s="6"/>
      <c r="O543" s="6" t="s">
        <v>2334</v>
      </c>
      <c r="P543" s="15">
        <v>0.84</v>
      </c>
      <c r="Q543" s="18"/>
    </row>
    <row r="544" spans="1:17" s="1" customFormat="1" ht="20.100000000000001" customHeight="1" x14ac:dyDescent="0.15">
      <c r="A544" s="10">
        <v>542</v>
      </c>
      <c r="B544" s="25" t="s">
        <v>2343</v>
      </c>
      <c r="C544" s="8" t="s">
        <v>2344</v>
      </c>
      <c r="D544" s="31" t="s">
        <v>1047</v>
      </c>
      <c r="E544" s="6" t="s">
        <v>198</v>
      </c>
      <c r="F544" s="25">
        <v>1</v>
      </c>
      <c r="G544" s="11"/>
      <c r="H544" s="12"/>
      <c r="I544" s="12"/>
      <c r="J544" s="6"/>
      <c r="K544" s="12"/>
      <c r="L544" s="25">
        <v>406.6</v>
      </c>
      <c r="M544" s="6">
        <f t="shared" si="9"/>
        <v>406.6</v>
      </c>
      <c r="N544" s="6"/>
      <c r="O544" s="6" t="s">
        <v>2334</v>
      </c>
      <c r="P544" s="15">
        <v>0.84</v>
      </c>
      <c r="Q544" s="18"/>
    </row>
    <row r="545" spans="1:17" s="1" customFormat="1" ht="20.100000000000001" customHeight="1" x14ac:dyDescent="0.15">
      <c r="A545" s="10">
        <v>543</v>
      </c>
      <c r="B545" s="25" t="s">
        <v>2345</v>
      </c>
      <c r="C545" s="8" t="s">
        <v>2346</v>
      </c>
      <c r="D545" s="31" t="s">
        <v>1047</v>
      </c>
      <c r="E545" s="6" t="s">
        <v>198</v>
      </c>
      <c r="F545" s="25">
        <v>1</v>
      </c>
      <c r="G545" s="11"/>
      <c r="H545" s="12"/>
      <c r="I545" s="12"/>
      <c r="J545" s="6"/>
      <c r="K545" s="12"/>
      <c r="L545" s="25">
        <v>404.7</v>
      </c>
      <c r="M545" s="6">
        <f t="shared" si="9"/>
        <v>404.7</v>
      </c>
      <c r="N545" s="6"/>
      <c r="O545" s="6" t="s">
        <v>2155</v>
      </c>
      <c r="P545" s="15">
        <v>0.63</v>
      </c>
      <c r="Q545" s="18"/>
    </row>
    <row r="546" spans="1:17" s="1" customFormat="1" ht="20.100000000000001" customHeight="1" x14ac:dyDescent="0.15">
      <c r="A546" s="10">
        <v>544</v>
      </c>
      <c r="B546" s="25" t="s">
        <v>2347</v>
      </c>
      <c r="C546" s="8" t="s">
        <v>2348</v>
      </c>
      <c r="D546" s="31" t="s">
        <v>1047</v>
      </c>
      <c r="E546" s="6" t="s">
        <v>198</v>
      </c>
      <c r="F546" s="25">
        <v>1</v>
      </c>
      <c r="G546" s="11"/>
      <c r="H546" s="12"/>
      <c r="I546" s="12"/>
      <c r="J546" s="6"/>
      <c r="K546" s="12"/>
      <c r="L546" s="25">
        <v>404.7</v>
      </c>
      <c r="M546" s="6">
        <f t="shared" si="9"/>
        <v>404.7</v>
      </c>
      <c r="N546" s="6"/>
      <c r="O546" s="6" t="s">
        <v>2155</v>
      </c>
      <c r="P546" s="15">
        <v>0.63</v>
      </c>
      <c r="Q546" s="18"/>
    </row>
    <row r="547" spans="1:17" s="1" customFormat="1" ht="20.100000000000001" customHeight="1" x14ac:dyDescent="0.15">
      <c r="A547" s="10">
        <v>545</v>
      </c>
      <c r="B547" s="25" t="s">
        <v>2349</v>
      </c>
      <c r="C547" s="8" t="s">
        <v>2350</v>
      </c>
      <c r="D547" s="31" t="s">
        <v>2351</v>
      </c>
      <c r="E547" s="6" t="s">
        <v>198</v>
      </c>
      <c r="F547" s="25">
        <v>2</v>
      </c>
      <c r="G547" s="11"/>
      <c r="H547" s="12"/>
      <c r="I547" s="12"/>
      <c r="J547" s="6"/>
      <c r="K547" s="12"/>
      <c r="L547" s="25">
        <v>189.6</v>
      </c>
      <c r="M547" s="6">
        <f t="shared" si="9"/>
        <v>379.2</v>
      </c>
      <c r="N547" s="6"/>
      <c r="O547" s="6" t="s">
        <v>2352</v>
      </c>
      <c r="P547" s="15">
        <v>0.46810000000000002</v>
      </c>
      <c r="Q547" s="18"/>
    </row>
    <row r="548" spans="1:17" s="1" customFormat="1" ht="20.100000000000001" customHeight="1" x14ac:dyDescent="0.15">
      <c r="A548" s="10">
        <v>546</v>
      </c>
      <c r="B548" s="25" t="s">
        <v>2353</v>
      </c>
      <c r="C548" s="8" t="s">
        <v>2354</v>
      </c>
      <c r="D548" s="31" t="s">
        <v>2351</v>
      </c>
      <c r="E548" s="6" t="s">
        <v>198</v>
      </c>
      <c r="F548" s="25">
        <v>2</v>
      </c>
      <c r="G548" s="11"/>
      <c r="H548" s="12"/>
      <c r="I548" s="12"/>
      <c r="J548" s="6"/>
      <c r="K548" s="12"/>
      <c r="L548" s="25">
        <v>144.30000000000001</v>
      </c>
      <c r="M548" s="6">
        <f t="shared" si="9"/>
        <v>288.60000000000002</v>
      </c>
      <c r="N548" s="6"/>
      <c r="O548" s="6" t="s">
        <v>2355</v>
      </c>
      <c r="P548" s="15">
        <v>0.27179999999999999</v>
      </c>
      <c r="Q548" s="18"/>
    </row>
    <row r="549" spans="1:17" s="1" customFormat="1" ht="20.100000000000001" customHeight="1" x14ac:dyDescent="0.15">
      <c r="A549" s="10">
        <v>547</v>
      </c>
      <c r="B549" s="25" t="s">
        <v>2356</v>
      </c>
      <c r="C549" s="8" t="s">
        <v>2357</v>
      </c>
      <c r="D549" s="31" t="s">
        <v>2351</v>
      </c>
      <c r="E549" s="6" t="s">
        <v>198</v>
      </c>
      <c r="F549" s="25">
        <v>1</v>
      </c>
      <c r="G549" s="11"/>
      <c r="H549" s="12"/>
      <c r="I549" s="12"/>
      <c r="J549" s="6"/>
      <c r="K549" s="12"/>
      <c r="L549" s="25">
        <v>221.3</v>
      </c>
      <c r="M549" s="6">
        <f t="shared" si="9"/>
        <v>221.3</v>
      </c>
      <c r="N549" s="6"/>
      <c r="O549" s="6" t="s">
        <v>2358</v>
      </c>
      <c r="P549" s="15">
        <v>0.33072000000000001</v>
      </c>
      <c r="Q549" s="18"/>
    </row>
    <row r="550" spans="1:17" s="1" customFormat="1" ht="20.100000000000001" customHeight="1" x14ac:dyDescent="0.15">
      <c r="A550" s="10">
        <v>548</v>
      </c>
      <c r="B550" s="25" t="s">
        <v>2359</v>
      </c>
      <c r="C550" s="8" t="s">
        <v>2360</v>
      </c>
      <c r="D550" s="31" t="s">
        <v>2351</v>
      </c>
      <c r="E550" s="6" t="s">
        <v>198</v>
      </c>
      <c r="F550" s="25">
        <v>1</v>
      </c>
      <c r="G550" s="11"/>
      <c r="H550" s="12"/>
      <c r="I550" s="12"/>
      <c r="J550" s="6"/>
      <c r="K550" s="12"/>
      <c r="L550" s="25">
        <v>221.3</v>
      </c>
      <c r="M550" s="6">
        <f t="shared" si="9"/>
        <v>221.3</v>
      </c>
      <c r="N550" s="6"/>
      <c r="O550" s="6" t="s">
        <v>2358</v>
      </c>
      <c r="P550" s="15">
        <v>0.33072000000000001</v>
      </c>
      <c r="Q550" s="18"/>
    </row>
    <row r="551" spans="1:17" s="1" customFormat="1" ht="20.100000000000001" customHeight="1" x14ac:dyDescent="0.15">
      <c r="A551" s="10">
        <v>549</v>
      </c>
      <c r="B551" s="25" t="s">
        <v>2361</v>
      </c>
      <c r="C551" s="8" t="s">
        <v>2362</v>
      </c>
      <c r="D551" s="31" t="s">
        <v>2351</v>
      </c>
      <c r="E551" s="6" t="s">
        <v>198</v>
      </c>
      <c r="F551" s="25">
        <v>1</v>
      </c>
      <c r="G551" s="11"/>
      <c r="H551" s="12"/>
      <c r="I551" s="12"/>
      <c r="J551" s="6"/>
      <c r="K551" s="12"/>
      <c r="L551" s="25">
        <v>210.5</v>
      </c>
      <c r="M551" s="6">
        <f t="shared" si="9"/>
        <v>210.5</v>
      </c>
      <c r="N551" s="6"/>
      <c r="O551" s="6" t="s">
        <v>2358</v>
      </c>
      <c r="P551" s="15">
        <v>0.33072000000000001</v>
      </c>
      <c r="Q551" s="18"/>
    </row>
    <row r="552" spans="1:17" s="1" customFormat="1" ht="20.100000000000001" customHeight="1" x14ac:dyDescent="0.15">
      <c r="A552" s="10">
        <v>550</v>
      </c>
      <c r="B552" s="25" t="s">
        <v>2363</v>
      </c>
      <c r="C552" s="8" t="s">
        <v>2364</v>
      </c>
      <c r="D552" s="31" t="s">
        <v>2351</v>
      </c>
      <c r="E552" s="6" t="s">
        <v>198</v>
      </c>
      <c r="F552" s="25">
        <v>1</v>
      </c>
      <c r="G552" s="11"/>
      <c r="H552" s="12"/>
      <c r="I552" s="12"/>
      <c r="J552" s="6"/>
      <c r="K552" s="12"/>
      <c r="L552" s="25">
        <v>210.5</v>
      </c>
      <c r="M552" s="6">
        <f t="shared" si="9"/>
        <v>210.5</v>
      </c>
      <c r="N552" s="6"/>
      <c r="O552" s="6" t="s">
        <v>2358</v>
      </c>
      <c r="P552" s="15">
        <v>0.33072000000000001</v>
      </c>
      <c r="Q552" s="18"/>
    </row>
    <row r="553" spans="1:17" s="1" customFormat="1" ht="20.100000000000001" customHeight="1" x14ac:dyDescent="0.15">
      <c r="A553" s="10">
        <v>551</v>
      </c>
      <c r="B553" s="25" t="s">
        <v>2365</v>
      </c>
      <c r="C553" s="8" t="s">
        <v>2366</v>
      </c>
      <c r="D553" s="31" t="s">
        <v>2351</v>
      </c>
      <c r="E553" s="6" t="s">
        <v>198</v>
      </c>
      <c r="F553" s="25">
        <v>1</v>
      </c>
      <c r="G553" s="11"/>
      <c r="H553" s="12"/>
      <c r="I553" s="12"/>
      <c r="J553" s="6"/>
      <c r="K553" s="12"/>
      <c r="L553" s="25">
        <v>180.4</v>
      </c>
      <c r="M553" s="6">
        <f t="shared" si="9"/>
        <v>180.4</v>
      </c>
      <c r="N553" s="6"/>
      <c r="O553" s="6" t="s">
        <v>2367</v>
      </c>
      <c r="P553" s="15">
        <v>0.26207999999999998</v>
      </c>
      <c r="Q553" s="18"/>
    </row>
    <row r="554" spans="1:17" s="1" customFormat="1" ht="20.100000000000001" customHeight="1" x14ac:dyDescent="0.15">
      <c r="A554" s="10">
        <v>552</v>
      </c>
      <c r="B554" s="25" t="s">
        <v>2368</v>
      </c>
      <c r="C554" s="8" t="s">
        <v>2369</v>
      </c>
      <c r="D554" s="31" t="s">
        <v>2351</v>
      </c>
      <c r="E554" s="6" t="s">
        <v>198</v>
      </c>
      <c r="F554" s="25">
        <v>1</v>
      </c>
      <c r="G554" s="11"/>
      <c r="H554" s="12"/>
      <c r="I554" s="12"/>
      <c r="J554" s="6"/>
      <c r="K554" s="12"/>
      <c r="L554" s="25">
        <v>180.4</v>
      </c>
      <c r="M554" s="6">
        <f t="shared" si="9"/>
        <v>180.4</v>
      </c>
      <c r="N554" s="6"/>
      <c r="O554" s="6" t="s">
        <v>2367</v>
      </c>
      <c r="P554" s="15">
        <v>0.26207999999999998</v>
      </c>
      <c r="Q554" s="18"/>
    </row>
    <row r="555" spans="1:17" s="1" customFormat="1" ht="20.100000000000001" customHeight="1" x14ac:dyDescent="0.15">
      <c r="A555" s="10">
        <v>553</v>
      </c>
      <c r="B555" s="25" t="s">
        <v>2370</v>
      </c>
      <c r="C555" s="8" t="s">
        <v>2371</v>
      </c>
      <c r="D555" s="31" t="s">
        <v>2351</v>
      </c>
      <c r="E555" s="6" t="s">
        <v>198</v>
      </c>
      <c r="F555" s="25">
        <v>2</v>
      </c>
      <c r="G555" s="11"/>
      <c r="H555" s="12"/>
      <c r="I555" s="12"/>
      <c r="J555" s="6"/>
      <c r="K555" s="12"/>
      <c r="L555" s="25">
        <v>98.3</v>
      </c>
      <c r="M555" s="6">
        <f t="shared" si="9"/>
        <v>196.6</v>
      </c>
      <c r="N555" s="6"/>
      <c r="O555" s="6" t="s">
        <v>2372</v>
      </c>
      <c r="P555" s="15">
        <v>0.19620000000000001</v>
      </c>
      <c r="Q555" s="18"/>
    </row>
    <row r="556" spans="1:17" s="1" customFormat="1" ht="20.100000000000001" customHeight="1" x14ac:dyDescent="0.15">
      <c r="A556" s="10">
        <v>554</v>
      </c>
      <c r="B556" s="25" t="s">
        <v>2373</v>
      </c>
      <c r="C556" s="8" t="s">
        <v>2374</v>
      </c>
      <c r="D556" s="31" t="s">
        <v>2351</v>
      </c>
      <c r="E556" s="6" t="s">
        <v>198</v>
      </c>
      <c r="F556" s="25">
        <v>1</v>
      </c>
      <c r="G556" s="11"/>
      <c r="H556" s="12"/>
      <c r="I556" s="12"/>
      <c r="J556" s="6"/>
      <c r="K556" s="12"/>
      <c r="L556" s="25">
        <v>132.9</v>
      </c>
      <c r="M556" s="6">
        <f t="shared" si="9"/>
        <v>132.9</v>
      </c>
      <c r="N556" s="6"/>
      <c r="O556" s="6" t="s">
        <v>2375</v>
      </c>
      <c r="P556" s="15">
        <v>0.15343999999999999</v>
      </c>
      <c r="Q556" s="18"/>
    </row>
    <row r="557" spans="1:17" s="1" customFormat="1" ht="20.100000000000001" customHeight="1" x14ac:dyDescent="0.15">
      <c r="A557" s="10">
        <v>555</v>
      </c>
      <c r="B557" s="25" t="s">
        <v>2376</v>
      </c>
      <c r="C557" s="8" t="s">
        <v>2377</v>
      </c>
      <c r="D557" s="31" t="s">
        <v>2351</v>
      </c>
      <c r="E557" s="6" t="s">
        <v>198</v>
      </c>
      <c r="F557" s="25">
        <v>1</v>
      </c>
      <c r="G557" s="11"/>
      <c r="H557" s="12"/>
      <c r="I557" s="12"/>
      <c r="J557" s="6"/>
      <c r="K557" s="12"/>
      <c r="L557" s="25">
        <v>132.9</v>
      </c>
      <c r="M557" s="6">
        <f t="shared" si="9"/>
        <v>132.9</v>
      </c>
      <c r="N557" s="6"/>
      <c r="O557" s="6" t="s">
        <v>2375</v>
      </c>
      <c r="P557" s="15">
        <v>0.15343999999999999</v>
      </c>
      <c r="Q557" s="18"/>
    </row>
    <row r="558" spans="1:17" s="1" customFormat="1" ht="20.100000000000001" customHeight="1" x14ac:dyDescent="0.15">
      <c r="A558" s="10">
        <v>556</v>
      </c>
      <c r="B558" s="25" t="s">
        <v>2378</v>
      </c>
      <c r="C558" s="8" t="s">
        <v>2379</v>
      </c>
      <c r="D558" s="31" t="s">
        <v>2351</v>
      </c>
      <c r="E558" s="6" t="s">
        <v>198</v>
      </c>
      <c r="F558" s="25">
        <v>2</v>
      </c>
      <c r="G558" s="11"/>
      <c r="H558" s="12"/>
      <c r="I558" s="12"/>
      <c r="J558" s="6"/>
      <c r="K558" s="12"/>
      <c r="L558" s="25">
        <v>132.5</v>
      </c>
      <c r="M558" s="6">
        <f t="shared" si="9"/>
        <v>265</v>
      </c>
      <c r="N558" s="6"/>
      <c r="O558" s="6" t="s">
        <v>2380</v>
      </c>
      <c r="P558" s="15">
        <v>0.33376</v>
      </c>
      <c r="Q558" s="18"/>
    </row>
    <row r="559" spans="1:17" s="1" customFormat="1" ht="20.100000000000001" customHeight="1" x14ac:dyDescent="0.15">
      <c r="A559" s="10">
        <v>557</v>
      </c>
      <c r="B559" s="25" t="s">
        <v>2381</v>
      </c>
      <c r="C559" s="8" t="s">
        <v>2382</v>
      </c>
      <c r="D559" s="31" t="s">
        <v>2351</v>
      </c>
      <c r="E559" s="6" t="s">
        <v>198</v>
      </c>
      <c r="F559" s="25">
        <v>2</v>
      </c>
      <c r="G559" s="11"/>
      <c r="H559" s="12"/>
      <c r="I559" s="12"/>
      <c r="J559" s="6"/>
      <c r="K559" s="12"/>
      <c r="L559" s="25">
        <v>132.5</v>
      </c>
      <c r="M559" s="6">
        <f t="shared" si="9"/>
        <v>265</v>
      </c>
      <c r="N559" s="6"/>
      <c r="O559" s="6" t="s">
        <v>2380</v>
      </c>
      <c r="P559" s="15">
        <v>0.33376</v>
      </c>
      <c r="Q559" s="18"/>
    </row>
    <row r="560" spans="1:17" s="1" customFormat="1" ht="20.100000000000001" customHeight="1" x14ac:dyDescent="0.15">
      <c r="A560" s="10">
        <v>558</v>
      </c>
      <c r="B560" s="25" t="s">
        <v>2383</v>
      </c>
      <c r="C560" s="8" t="s">
        <v>2384</v>
      </c>
      <c r="D560" s="31" t="s">
        <v>2351</v>
      </c>
      <c r="E560" s="6" t="s">
        <v>198</v>
      </c>
      <c r="F560" s="25">
        <v>1</v>
      </c>
      <c r="G560" s="11"/>
      <c r="H560" s="12"/>
      <c r="I560" s="12"/>
      <c r="J560" s="6"/>
      <c r="K560" s="12"/>
      <c r="L560" s="25">
        <v>144.30000000000001</v>
      </c>
      <c r="M560" s="6">
        <f t="shared" si="9"/>
        <v>144.30000000000001</v>
      </c>
      <c r="N560" s="6"/>
      <c r="O560" s="6" t="s">
        <v>2385</v>
      </c>
      <c r="P560" s="15">
        <v>0.20166400000000001</v>
      </c>
      <c r="Q560" s="18"/>
    </row>
    <row r="561" spans="1:17" s="1" customFormat="1" ht="20.100000000000001" customHeight="1" x14ac:dyDescent="0.15">
      <c r="A561" s="10">
        <v>559</v>
      </c>
      <c r="B561" s="25" t="s">
        <v>2386</v>
      </c>
      <c r="C561" s="8" t="s">
        <v>2387</v>
      </c>
      <c r="D561" s="31" t="s">
        <v>2351</v>
      </c>
      <c r="E561" s="6" t="s">
        <v>198</v>
      </c>
      <c r="F561" s="25">
        <v>1</v>
      </c>
      <c r="G561" s="11"/>
      <c r="H561" s="12"/>
      <c r="I561" s="12"/>
      <c r="J561" s="6"/>
      <c r="K561" s="12"/>
      <c r="L561" s="25">
        <v>144.30000000000001</v>
      </c>
      <c r="M561" s="6">
        <f t="shared" si="9"/>
        <v>144.30000000000001</v>
      </c>
      <c r="N561" s="6"/>
      <c r="O561" s="6" t="s">
        <v>2385</v>
      </c>
      <c r="P561" s="15">
        <v>0.20166400000000001</v>
      </c>
      <c r="Q561" s="18"/>
    </row>
    <row r="562" spans="1:17" s="1" customFormat="1" ht="20.100000000000001" customHeight="1" x14ac:dyDescent="0.15">
      <c r="A562" s="10">
        <v>560</v>
      </c>
      <c r="B562" s="25" t="s">
        <v>2388</v>
      </c>
      <c r="C562" s="8" t="s">
        <v>2389</v>
      </c>
      <c r="D562" s="31" t="s">
        <v>2390</v>
      </c>
      <c r="E562" s="6" t="s">
        <v>198</v>
      </c>
      <c r="F562" s="25">
        <v>2</v>
      </c>
      <c r="G562" s="11"/>
      <c r="H562" s="12"/>
      <c r="I562" s="12"/>
      <c r="J562" s="6"/>
      <c r="K562" s="12"/>
      <c r="L562" s="25">
        <v>552.79999999999995</v>
      </c>
      <c r="M562" s="6">
        <f t="shared" si="9"/>
        <v>1105.5999999999999</v>
      </c>
      <c r="N562" s="6"/>
      <c r="O562" s="6" t="s">
        <v>2391</v>
      </c>
      <c r="P562" s="15">
        <v>1.9662500000000001</v>
      </c>
      <c r="Q562" s="18"/>
    </row>
    <row r="563" spans="1:17" s="1" customFormat="1" ht="20.100000000000001" customHeight="1" x14ac:dyDescent="0.15">
      <c r="A563" s="10">
        <v>561</v>
      </c>
      <c r="B563" s="25" t="s">
        <v>2392</v>
      </c>
      <c r="C563" s="8" t="s">
        <v>2393</v>
      </c>
      <c r="D563" s="31" t="s">
        <v>2390</v>
      </c>
      <c r="E563" s="6" t="s">
        <v>198</v>
      </c>
      <c r="F563" s="25">
        <v>1</v>
      </c>
      <c r="G563" s="11"/>
      <c r="H563" s="12"/>
      <c r="I563" s="12"/>
      <c r="J563" s="6"/>
      <c r="K563" s="12"/>
      <c r="L563" s="25">
        <v>304.39999999999998</v>
      </c>
      <c r="M563" s="6">
        <f t="shared" si="9"/>
        <v>304.39999999999998</v>
      </c>
      <c r="N563" s="6"/>
      <c r="O563" s="6" t="s">
        <v>2394</v>
      </c>
      <c r="P563" s="15">
        <v>0.46389599999999998</v>
      </c>
      <c r="Q563" s="18"/>
    </row>
    <row r="564" spans="1:17" s="1" customFormat="1" ht="20.100000000000001" customHeight="1" x14ac:dyDescent="0.15">
      <c r="A564" s="10">
        <v>562</v>
      </c>
      <c r="B564" s="25" t="s">
        <v>2395</v>
      </c>
      <c r="C564" s="8" t="s">
        <v>2396</v>
      </c>
      <c r="D564" s="31" t="s">
        <v>2390</v>
      </c>
      <c r="E564" s="6" t="s">
        <v>198</v>
      </c>
      <c r="F564" s="25">
        <v>1</v>
      </c>
      <c r="G564" s="11"/>
      <c r="H564" s="12"/>
      <c r="I564" s="12"/>
      <c r="J564" s="6"/>
      <c r="K564" s="12"/>
      <c r="L564" s="25">
        <v>308</v>
      </c>
      <c r="M564" s="6">
        <f t="shared" si="9"/>
        <v>308</v>
      </c>
      <c r="N564" s="6"/>
      <c r="O564" s="6" t="s">
        <v>2397</v>
      </c>
      <c r="P564" s="15">
        <v>0.60564200000000001</v>
      </c>
      <c r="Q564" s="18"/>
    </row>
    <row r="565" spans="1:17" s="1" customFormat="1" ht="20.100000000000001" customHeight="1" x14ac:dyDescent="0.15">
      <c r="A565" s="10">
        <v>563</v>
      </c>
      <c r="B565" s="25" t="s">
        <v>2398</v>
      </c>
      <c r="C565" s="8" t="s">
        <v>2399</v>
      </c>
      <c r="D565" s="31" t="s">
        <v>2390</v>
      </c>
      <c r="E565" s="6" t="s">
        <v>198</v>
      </c>
      <c r="F565" s="25">
        <v>1</v>
      </c>
      <c r="G565" s="11"/>
      <c r="H565" s="12"/>
      <c r="I565" s="12"/>
      <c r="J565" s="6"/>
      <c r="K565" s="12"/>
      <c r="L565" s="25">
        <v>296.5</v>
      </c>
      <c r="M565" s="6">
        <f t="shared" si="9"/>
        <v>296.5</v>
      </c>
      <c r="N565" s="6"/>
      <c r="O565" s="6" t="s">
        <v>2400</v>
      </c>
      <c r="P565" s="15">
        <v>0.32214999999999999</v>
      </c>
      <c r="Q565" s="18"/>
    </row>
    <row r="566" spans="1:17" s="1" customFormat="1" ht="20.100000000000001" customHeight="1" x14ac:dyDescent="0.15">
      <c r="A566" s="10">
        <v>564</v>
      </c>
      <c r="B566" s="25" t="s">
        <v>2401</v>
      </c>
      <c r="C566" s="8" t="s">
        <v>2402</v>
      </c>
      <c r="D566" s="31" t="s">
        <v>2390</v>
      </c>
      <c r="E566" s="6" t="s">
        <v>198</v>
      </c>
      <c r="F566" s="25">
        <v>1</v>
      </c>
      <c r="G566" s="11"/>
      <c r="H566" s="12"/>
      <c r="I566" s="12"/>
      <c r="J566" s="6"/>
      <c r="K566" s="12"/>
      <c r="L566" s="25">
        <v>306.60000000000002</v>
      </c>
      <c r="M566" s="6">
        <f t="shared" si="9"/>
        <v>306.60000000000002</v>
      </c>
      <c r="N566" s="6"/>
      <c r="O566" s="6" t="s">
        <v>2394</v>
      </c>
      <c r="P566" s="15">
        <v>0.46389599999999998</v>
      </c>
      <c r="Q566" s="18"/>
    </row>
    <row r="567" spans="1:17" s="1" customFormat="1" ht="20.100000000000001" customHeight="1" x14ac:dyDescent="0.15">
      <c r="A567" s="10">
        <v>565</v>
      </c>
      <c r="B567" s="25" t="s">
        <v>2403</v>
      </c>
      <c r="C567" s="8" t="s">
        <v>2404</v>
      </c>
      <c r="D567" s="31" t="s">
        <v>2390</v>
      </c>
      <c r="E567" s="6" t="s">
        <v>198</v>
      </c>
      <c r="F567" s="25">
        <v>2</v>
      </c>
      <c r="G567" s="11"/>
      <c r="H567" s="12"/>
      <c r="I567" s="12"/>
      <c r="J567" s="6"/>
      <c r="K567" s="12"/>
      <c r="L567" s="25">
        <v>165.9</v>
      </c>
      <c r="M567" s="6">
        <f t="shared" si="9"/>
        <v>331.8</v>
      </c>
      <c r="N567" s="6"/>
      <c r="O567" s="6" t="s">
        <v>2405</v>
      </c>
      <c r="P567" s="15">
        <v>0.487008</v>
      </c>
      <c r="Q567" s="18"/>
    </row>
    <row r="568" spans="1:17" s="1" customFormat="1" ht="20.100000000000001" customHeight="1" x14ac:dyDescent="0.15">
      <c r="A568" s="10">
        <v>566</v>
      </c>
      <c r="B568" s="25" t="s">
        <v>2406</v>
      </c>
      <c r="C568" s="8" t="s">
        <v>2407</v>
      </c>
      <c r="D568" s="31" t="s">
        <v>2390</v>
      </c>
      <c r="E568" s="6" t="s">
        <v>198</v>
      </c>
      <c r="F568" s="25">
        <v>4</v>
      </c>
      <c r="G568" s="11"/>
      <c r="H568" s="12"/>
      <c r="I568" s="12"/>
      <c r="J568" s="6"/>
      <c r="K568" s="12"/>
      <c r="L568" s="25">
        <v>537.6</v>
      </c>
      <c r="M568" s="6">
        <f t="shared" si="9"/>
        <v>2150.4</v>
      </c>
      <c r="N568" s="6"/>
      <c r="O568" s="6" t="s">
        <v>2408</v>
      </c>
      <c r="P568" s="15">
        <v>2.3834</v>
      </c>
      <c r="Q568" s="18"/>
    </row>
    <row r="569" spans="1:17" s="1" customFormat="1" ht="20.100000000000001" customHeight="1" x14ac:dyDescent="0.15">
      <c r="A569" s="10">
        <v>567</v>
      </c>
      <c r="B569" s="25" t="s">
        <v>2409</v>
      </c>
      <c r="C569" s="8" t="s">
        <v>2410</v>
      </c>
      <c r="D569" s="31" t="s">
        <v>2390</v>
      </c>
      <c r="E569" s="6" t="s">
        <v>198</v>
      </c>
      <c r="F569" s="25">
        <v>2</v>
      </c>
      <c r="G569" s="11"/>
      <c r="H569" s="12"/>
      <c r="I569" s="12"/>
      <c r="J569" s="6"/>
      <c r="K569" s="12"/>
      <c r="L569" s="25">
        <v>520.6</v>
      </c>
      <c r="M569" s="6">
        <f t="shared" si="9"/>
        <v>1041.2</v>
      </c>
      <c r="N569" s="6"/>
      <c r="O569" s="6" t="s">
        <v>2411</v>
      </c>
      <c r="P569" s="15">
        <v>1.1373</v>
      </c>
      <c r="Q569" s="18"/>
    </row>
    <row r="570" spans="1:17" s="1" customFormat="1" ht="20.100000000000001" customHeight="1" x14ac:dyDescent="0.15">
      <c r="A570" s="10">
        <v>568</v>
      </c>
      <c r="B570" s="25" t="s">
        <v>2412</v>
      </c>
      <c r="C570" s="8" t="s">
        <v>2413</v>
      </c>
      <c r="D570" s="31" t="s">
        <v>2390</v>
      </c>
      <c r="E570" s="6" t="s">
        <v>198</v>
      </c>
      <c r="F570" s="25">
        <v>2</v>
      </c>
      <c r="G570" s="11"/>
      <c r="H570" s="12"/>
      <c r="I570" s="12"/>
      <c r="J570" s="6"/>
      <c r="K570" s="12"/>
      <c r="L570" s="25">
        <v>520.6</v>
      </c>
      <c r="M570" s="6">
        <f t="shared" si="9"/>
        <v>1041.2</v>
      </c>
      <c r="N570" s="6"/>
      <c r="O570" s="6" t="s">
        <v>2411</v>
      </c>
      <c r="P570" s="15">
        <v>1.1373</v>
      </c>
      <c r="Q570" s="18"/>
    </row>
    <row r="571" spans="1:17" s="1" customFormat="1" ht="20.100000000000001" customHeight="1" x14ac:dyDescent="0.15">
      <c r="A571" s="10">
        <v>569</v>
      </c>
      <c r="B571" s="25" t="s">
        <v>2414</v>
      </c>
      <c r="C571" s="8" t="s">
        <v>2415</v>
      </c>
      <c r="D571" s="31" t="s">
        <v>2390</v>
      </c>
      <c r="E571" s="6" t="s">
        <v>198</v>
      </c>
      <c r="F571" s="25">
        <v>2</v>
      </c>
      <c r="G571" s="11"/>
      <c r="H571" s="12"/>
      <c r="I571" s="12"/>
      <c r="J571" s="6"/>
      <c r="K571" s="12"/>
      <c r="L571" s="25">
        <v>279</v>
      </c>
      <c r="M571" s="6">
        <f t="shared" si="9"/>
        <v>558</v>
      </c>
      <c r="N571" s="6"/>
      <c r="O571" s="6" t="s">
        <v>2416</v>
      </c>
      <c r="P571" s="15">
        <v>0.59330000000000005</v>
      </c>
      <c r="Q571" s="18"/>
    </row>
    <row r="572" spans="1:17" s="1" customFormat="1" ht="20.100000000000001" customHeight="1" x14ac:dyDescent="0.15">
      <c r="A572" s="10">
        <v>570</v>
      </c>
      <c r="B572" s="25" t="s">
        <v>2417</v>
      </c>
      <c r="C572" s="8" t="s">
        <v>2418</v>
      </c>
      <c r="D572" s="31" t="s">
        <v>2390</v>
      </c>
      <c r="E572" s="6" t="s">
        <v>198</v>
      </c>
      <c r="F572" s="25">
        <v>1</v>
      </c>
      <c r="G572" s="11"/>
      <c r="H572" s="12"/>
      <c r="I572" s="12"/>
      <c r="J572" s="6"/>
      <c r="K572" s="12"/>
      <c r="L572" s="25">
        <v>363.8</v>
      </c>
      <c r="M572" s="6">
        <f t="shared" si="9"/>
        <v>363.8</v>
      </c>
      <c r="N572" s="6"/>
      <c r="O572" s="6" t="s">
        <v>2419</v>
      </c>
      <c r="P572" s="15">
        <v>0.68554199999999998</v>
      </c>
      <c r="Q572" s="18"/>
    </row>
    <row r="573" spans="1:17" s="1" customFormat="1" ht="20.100000000000001" customHeight="1" x14ac:dyDescent="0.15">
      <c r="A573" s="10">
        <v>571</v>
      </c>
      <c r="B573" s="25" t="s">
        <v>2420</v>
      </c>
      <c r="C573" s="8" t="s">
        <v>2421</v>
      </c>
      <c r="D573" s="31" t="s">
        <v>2390</v>
      </c>
      <c r="E573" s="6" t="s">
        <v>198</v>
      </c>
      <c r="F573" s="25">
        <v>1</v>
      </c>
      <c r="G573" s="11"/>
      <c r="H573" s="12"/>
      <c r="I573" s="12"/>
      <c r="J573" s="6"/>
      <c r="K573" s="12"/>
      <c r="L573" s="25">
        <v>363.8</v>
      </c>
      <c r="M573" s="6">
        <f t="shared" si="9"/>
        <v>363.8</v>
      </c>
      <c r="N573" s="6"/>
      <c r="O573" s="6" t="s">
        <v>2419</v>
      </c>
      <c r="P573" s="15">
        <v>0.68554199999999998</v>
      </c>
      <c r="Q573" s="18"/>
    </row>
    <row r="574" spans="1:17" s="1" customFormat="1" ht="20.100000000000001" customHeight="1" x14ac:dyDescent="0.15">
      <c r="A574" s="10">
        <v>572</v>
      </c>
      <c r="B574" s="25" t="s">
        <v>2422</v>
      </c>
      <c r="C574" s="8" t="s">
        <v>2423</v>
      </c>
      <c r="D574" s="31" t="s">
        <v>2390</v>
      </c>
      <c r="E574" s="6" t="s">
        <v>198</v>
      </c>
      <c r="F574" s="25">
        <v>1</v>
      </c>
      <c r="G574" s="11"/>
      <c r="H574" s="12"/>
      <c r="I574" s="12"/>
      <c r="J574" s="6"/>
      <c r="K574" s="12"/>
      <c r="L574" s="25">
        <v>356.3</v>
      </c>
      <c r="M574" s="6">
        <f t="shared" si="9"/>
        <v>356.3</v>
      </c>
      <c r="N574" s="6"/>
      <c r="O574" s="6" t="s">
        <v>2424</v>
      </c>
      <c r="P574" s="15">
        <v>0.52509600000000001</v>
      </c>
      <c r="Q574" s="18"/>
    </row>
    <row r="575" spans="1:17" s="1" customFormat="1" ht="20.100000000000001" customHeight="1" x14ac:dyDescent="0.15">
      <c r="A575" s="10">
        <v>573</v>
      </c>
      <c r="B575" s="25" t="s">
        <v>2425</v>
      </c>
      <c r="C575" s="8" t="s">
        <v>2426</v>
      </c>
      <c r="D575" s="31" t="s">
        <v>2390</v>
      </c>
      <c r="E575" s="6" t="s">
        <v>198</v>
      </c>
      <c r="F575" s="25">
        <v>1</v>
      </c>
      <c r="G575" s="11"/>
      <c r="H575" s="12"/>
      <c r="I575" s="12"/>
      <c r="J575" s="6"/>
      <c r="K575" s="12"/>
      <c r="L575" s="25">
        <v>356.3</v>
      </c>
      <c r="M575" s="6">
        <f t="shared" si="9"/>
        <v>356.3</v>
      </c>
      <c r="N575" s="6"/>
      <c r="O575" s="6" t="s">
        <v>2424</v>
      </c>
      <c r="P575" s="15">
        <v>0.52509600000000001</v>
      </c>
      <c r="Q575" s="18"/>
    </row>
    <row r="576" spans="1:17" s="1" customFormat="1" ht="20.100000000000001" customHeight="1" x14ac:dyDescent="0.15">
      <c r="A576" s="10">
        <v>574</v>
      </c>
      <c r="B576" s="25" t="s">
        <v>2427</v>
      </c>
      <c r="C576" s="8" t="s">
        <v>2428</v>
      </c>
      <c r="D576" s="31" t="s">
        <v>1047</v>
      </c>
      <c r="E576" s="6" t="s">
        <v>198</v>
      </c>
      <c r="F576" s="25">
        <v>1</v>
      </c>
      <c r="G576" s="11"/>
      <c r="H576" s="12"/>
      <c r="I576" s="12"/>
      <c r="J576" s="6"/>
      <c r="K576" s="12"/>
      <c r="L576" s="25">
        <v>417.9</v>
      </c>
      <c r="M576" s="6">
        <f t="shared" si="9"/>
        <v>417.9</v>
      </c>
      <c r="N576" s="6"/>
      <c r="O576" s="6" t="s">
        <v>2429</v>
      </c>
      <c r="P576" s="15">
        <v>0.69657000000000002</v>
      </c>
      <c r="Q576" s="18"/>
    </row>
    <row r="577" spans="1:17" s="1" customFormat="1" ht="20.100000000000001" customHeight="1" x14ac:dyDescent="0.15">
      <c r="A577" s="10">
        <v>575</v>
      </c>
      <c r="B577" s="25" t="s">
        <v>2430</v>
      </c>
      <c r="C577" s="8" t="s">
        <v>2431</v>
      </c>
      <c r="D577" s="31" t="s">
        <v>2390</v>
      </c>
      <c r="E577" s="6" t="s">
        <v>198</v>
      </c>
      <c r="F577" s="25">
        <v>2</v>
      </c>
      <c r="G577" s="11"/>
      <c r="H577" s="12"/>
      <c r="I577" s="12"/>
      <c r="J577" s="6"/>
      <c r="K577" s="12"/>
      <c r="L577" s="25">
        <v>521.29999999999995</v>
      </c>
      <c r="M577" s="6">
        <f t="shared" si="9"/>
        <v>1042.5999999999999</v>
      </c>
      <c r="N577" s="6"/>
      <c r="O577" s="6" t="s">
        <v>2432</v>
      </c>
      <c r="P577" s="15">
        <v>1.1543000000000001</v>
      </c>
      <c r="Q577" s="18"/>
    </row>
    <row r="578" spans="1:17" s="1" customFormat="1" ht="20.100000000000001" customHeight="1" x14ac:dyDescent="0.15">
      <c r="A578" s="10">
        <v>576</v>
      </c>
      <c r="B578" s="25" t="s">
        <v>2433</v>
      </c>
      <c r="C578" s="8" t="s">
        <v>2434</v>
      </c>
      <c r="D578" s="31" t="s">
        <v>2390</v>
      </c>
      <c r="E578" s="6" t="s">
        <v>198</v>
      </c>
      <c r="F578" s="25">
        <v>2</v>
      </c>
      <c r="G578" s="11"/>
      <c r="H578" s="12"/>
      <c r="I578" s="12"/>
      <c r="J578" s="6"/>
      <c r="K578" s="12"/>
      <c r="L578" s="25">
        <v>533.70000000000005</v>
      </c>
      <c r="M578" s="6">
        <f t="shared" si="9"/>
        <v>1067.4000000000001</v>
      </c>
      <c r="N578" s="6"/>
      <c r="O578" s="6" t="s">
        <v>2435</v>
      </c>
      <c r="P578" s="15">
        <v>2.1728000000000001</v>
      </c>
      <c r="Q578" s="18"/>
    </row>
    <row r="579" spans="1:17" s="1" customFormat="1" ht="20.100000000000001" customHeight="1" x14ac:dyDescent="0.15">
      <c r="A579" s="10">
        <v>577</v>
      </c>
      <c r="B579" s="25" t="s">
        <v>2436</v>
      </c>
      <c r="C579" s="8" t="s">
        <v>2437</v>
      </c>
      <c r="D579" s="31" t="s">
        <v>2390</v>
      </c>
      <c r="E579" s="6" t="s">
        <v>198</v>
      </c>
      <c r="F579" s="25">
        <v>1</v>
      </c>
      <c r="G579" s="11"/>
      <c r="H579" s="12"/>
      <c r="I579" s="12"/>
      <c r="J579" s="6"/>
      <c r="K579" s="12"/>
      <c r="L579" s="25">
        <v>312.3</v>
      </c>
      <c r="M579" s="6">
        <f t="shared" si="9"/>
        <v>312.3</v>
      </c>
      <c r="N579" s="6"/>
      <c r="O579" s="6" t="s">
        <v>2438</v>
      </c>
      <c r="P579" s="15">
        <v>0.47736000000000001</v>
      </c>
      <c r="Q579" s="18"/>
    </row>
    <row r="580" spans="1:17" s="1" customFormat="1" ht="20.100000000000001" customHeight="1" x14ac:dyDescent="0.15">
      <c r="A580" s="10">
        <v>578</v>
      </c>
      <c r="B580" s="25" t="s">
        <v>2439</v>
      </c>
      <c r="C580" s="8" t="s">
        <v>2440</v>
      </c>
      <c r="D580" s="31" t="s">
        <v>2390</v>
      </c>
      <c r="E580" s="6" t="s">
        <v>198</v>
      </c>
      <c r="F580" s="25">
        <v>1</v>
      </c>
      <c r="G580" s="11"/>
      <c r="H580" s="12"/>
      <c r="I580" s="12"/>
      <c r="J580" s="6"/>
      <c r="K580" s="12"/>
      <c r="L580" s="25">
        <v>312.3</v>
      </c>
      <c r="M580" s="6">
        <f t="shared" si="9"/>
        <v>312.3</v>
      </c>
      <c r="N580" s="6"/>
      <c r="O580" s="6" t="s">
        <v>2438</v>
      </c>
      <c r="P580" s="15">
        <v>0.47736000000000001</v>
      </c>
      <c r="Q580" s="18"/>
    </row>
    <row r="581" spans="1:17" s="1" customFormat="1" ht="20.100000000000001" customHeight="1" x14ac:dyDescent="0.15">
      <c r="A581" s="10">
        <v>579</v>
      </c>
      <c r="B581" s="25" t="s">
        <v>2441</v>
      </c>
      <c r="C581" s="8" t="s">
        <v>2442</v>
      </c>
      <c r="D581" s="31" t="s">
        <v>2390</v>
      </c>
      <c r="E581" s="6" t="s">
        <v>198</v>
      </c>
      <c r="F581" s="25">
        <v>2</v>
      </c>
      <c r="G581" s="11"/>
      <c r="H581" s="12"/>
      <c r="I581" s="12"/>
      <c r="J581" s="6"/>
      <c r="K581" s="12"/>
      <c r="L581" s="25">
        <v>60.4</v>
      </c>
      <c r="M581" s="6">
        <f t="shared" si="9"/>
        <v>120.8</v>
      </c>
      <c r="N581" s="6"/>
      <c r="O581" s="6" t="s">
        <v>2443</v>
      </c>
      <c r="P581" s="15">
        <v>0.16891200000000001</v>
      </c>
      <c r="Q581" s="18"/>
    </row>
    <row r="582" spans="1:17" s="1" customFormat="1" ht="20.100000000000001" customHeight="1" x14ac:dyDescent="0.15">
      <c r="A582" s="10">
        <v>580</v>
      </c>
      <c r="B582" s="25" t="s">
        <v>2444</v>
      </c>
      <c r="C582" s="8" t="s">
        <v>2445</v>
      </c>
      <c r="D582" s="31" t="s">
        <v>2390</v>
      </c>
      <c r="E582" s="6" t="s">
        <v>198</v>
      </c>
      <c r="F582" s="25">
        <v>1</v>
      </c>
      <c r="G582" s="11"/>
      <c r="H582" s="12"/>
      <c r="I582" s="12"/>
      <c r="J582" s="6"/>
      <c r="K582" s="12"/>
      <c r="L582" s="25">
        <v>272.8</v>
      </c>
      <c r="M582" s="6">
        <f t="shared" si="9"/>
        <v>272.8</v>
      </c>
      <c r="N582" s="6"/>
      <c r="O582" s="6" t="s">
        <v>2446</v>
      </c>
      <c r="P582" s="15">
        <v>0.54811399999999999</v>
      </c>
      <c r="Q582" s="18"/>
    </row>
    <row r="583" spans="1:17" s="1" customFormat="1" ht="20.100000000000001" customHeight="1" x14ac:dyDescent="0.15">
      <c r="A583" s="10">
        <v>581</v>
      </c>
      <c r="B583" s="25" t="s">
        <v>2447</v>
      </c>
      <c r="C583" s="8" t="s">
        <v>2448</v>
      </c>
      <c r="D583" s="31" t="s">
        <v>2390</v>
      </c>
      <c r="E583" s="6" t="s">
        <v>198</v>
      </c>
      <c r="F583" s="25">
        <v>1</v>
      </c>
      <c r="G583" s="11"/>
      <c r="H583" s="12"/>
      <c r="I583" s="12"/>
      <c r="J583" s="6"/>
      <c r="K583" s="12"/>
      <c r="L583" s="25">
        <v>337.7</v>
      </c>
      <c r="M583" s="6">
        <f t="shared" si="9"/>
        <v>337.7</v>
      </c>
      <c r="N583" s="6"/>
      <c r="O583" s="6" t="s">
        <v>2397</v>
      </c>
      <c r="P583" s="15">
        <v>0.60564200000000001</v>
      </c>
      <c r="Q583" s="18"/>
    </row>
    <row r="584" spans="1:17" s="1" customFormat="1" ht="20.100000000000001" customHeight="1" x14ac:dyDescent="0.15">
      <c r="A584" s="10">
        <v>582</v>
      </c>
      <c r="B584" s="25" t="s">
        <v>2449</v>
      </c>
      <c r="C584" s="8" t="s">
        <v>2450</v>
      </c>
      <c r="D584" s="31" t="s">
        <v>2390</v>
      </c>
      <c r="E584" s="6" t="s">
        <v>198</v>
      </c>
      <c r="F584" s="25">
        <v>1</v>
      </c>
      <c r="G584" s="11"/>
      <c r="H584" s="12"/>
      <c r="I584" s="12"/>
      <c r="J584" s="6"/>
      <c r="K584" s="12"/>
      <c r="L584" s="25">
        <v>337.7</v>
      </c>
      <c r="M584" s="6">
        <f t="shared" si="9"/>
        <v>337.7</v>
      </c>
      <c r="N584" s="6"/>
      <c r="O584" s="6" t="s">
        <v>2397</v>
      </c>
      <c r="P584" s="15">
        <v>0.60564200000000001</v>
      </c>
      <c r="Q584" s="18"/>
    </row>
    <row r="585" spans="1:17" s="1" customFormat="1" ht="20.100000000000001" customHeight="1" x14ac:dyDescent="0.15">
      <c r="A585" s="10">
        <v>583</v>
      </c>
      <c r="B585" s="25" t="s">
        <v>2451</v>
      </c>
      <c r="C585" s="8" t="s">
        <v>2452</v>
      </c>
      <c r="D585" s="31" t="s">
        <v>2390</v>
      </c>
      <c r="E585" s="6" t="s">
        <v>198</v>
      </c>
      <c r="F585" s="25">
        <v>1</v>
      </c>
      <c r="G585" s="11"/>
      <c r="H585" s="12"/>
      <c r="I585" s="12"/>
      <c r="J585" s="6"/>
      <c r="K585" s="12"/>
      <c r="L585" s="25">
        <v>316.10000000000002</v>
      </c>
      <c r="M585" s="6">
        <f t="shared" si="9"/>
        <v>316.10000000000002</v>
      </c>
      <c r="N585" s="6"/>
      <c r="O585" s="6" t="s">
        <v>2394</v>
      </c>
      <c r="P585" s="15">
        <v>0.46389599999999998</v>
      </c>
      <c r="Q585" s="18"/>
    </row>
    <row r="586" spans="1:17" s="1" customFormat="1" ht="20.100000000000001" customHeight="1" x14ac:dyDescent="0.15">
      <c r="A586" s="10">
        <v>584</v>
      </c>
      <c r="B586" s="25" t="s">
        <v>2453</v>
      </c>
      <c r="C586" s="8" t="s">
        <v>2454</v>
      </c>
      <c r="D586" s="31" t="s">
        <v>2390</v>
      </c>
      <c r="E586" s="6" t="s">
        <v>198</v>
      </c>
      <c r="F586" s="25">
        <v>1</v>
      </c>
      <c r="G586" s="11"/>
      <c r="H586" s="12"/>
      <c r="I586" s="12"/>
      <c r="J586" s="6"/>
      <c r="K586" s="12"/>
      <c r="L586" s="25">
        <v>316.10000000000002</v>
      </c>
      <c r="M586" s="6">
        <f t="shared" si="9"/>
        <v>316.10000000000002</v>
      </c>
      <c r="N586" s="6"/>
      <c r="O586" s="6" t="s">
        <v>2394</v>
      </c>
      <c r="P586" s="15">
        <v>0.46389599999999998</v>
      </c>
      <c r="Q586" s="18"/>
    </row>
    <row r="587" spans="1:17" s="1" customFormat="1" ht="20.100000000000001" customHeight="1" x14ac:dyDescent="0.15">
      <c r="A587" s="10">
        <v>585</v>
      </c>
      <c r="B587" s="25" t="s">
        <v>2455</v>
      </c>
      <c r="C587" s="8" t="s">
        <v>2456</v>
      </c>
      <c r="D587" s="31" t="s">
        <v>2390</v>
      </c>
      <c r="E587" s="6" t="s">
        <v>198</v>
      </c>
      <c r="F587" s="25">
        <v>1</v>
      </c>
      <c r="G587" s="11"/>
      <c r="H587" s="12"/>
      <c r="I587" s="12"/>
      <c r="J587" s="6"/>
      <c r="K587" s="12"/>
      <c r="L587" s="25">
        <v>245.8</v>
      </c>
      <c r="M587" s="6">
        <f t="shared" si="9"/>
        <v>245.8</v>
      </c>
      <c r="N587" s="6"/>
      <c r="O587" s="6" t="s">
        <v>2457</v>
      </c>
      <c r="P587" s="15">
        <v>0.49218400000000001</v>
      </c>
      <c r="Q587" s="18"/>
    </row>
    <row r="588" spans="1:17" s="1" customFormat="1" ht="20.100000000000001" customHeight="1" x14ac:dyDescent="0.15">
      <c r="A588" s="10">
        <v>586</v>
      </c>
      <c r="B588" s="25" t="s">
        <v>2458</v>
      </c>
      <c r="C588" s="8" t="s">
        <v>2459</v>
      </c>
      <c r="D588" s="31" t="s">
        <v>2390</v>
      </c>
      <c r="E588" s="6" t="s">
        <v>198</v>
      </c>
      <c r="F588" s="25">
        <v>1</v>
      </c>
      <c r="G588" s="11"/>
      <c r="H588" s="12"/>
      <c r="I588" s="12"/>
      <c r="J588" s="6"/>
      <c r="K588" s="12"/>
      <c r="L588" s="25">
        <v>365.7</v>
      </c>
      <c r="M588" s="6">
        <f t="shared" si="9"/>
        <v>365.7</v>
      </c>
      <c r="N588" s="6"/>
      <c r="O588" s="6" t="s">
        <v>2419</v>
      </c>
      <c r="P588" s="15">
        <v>0.68554199999999998</v>
      </c>
      <c r="Q588" s="18"/>
    </row>
    <row r="589" spans="1:17" s="1" customFormat="1" ht="20.100000000000001" customHeight="1" x14ac:dyDescent="0.15">
      <c r="A589" s="10">
        <v>587</v>
      </c>
      <c r="B589" s="25" t="s">
        <v>2460</v>
      </c>
      <c r="C589" s="8" t="s">
        <v>2461</v>
      </c>
      <c r="D589" s="31" t="s">
        <v>2390</v>
      </c>
      <c r="E589" s="6" t="s">
        <v>198</v>
      </c>
      <c r="F589" s="25">
        <v>1</v>
      </c>
      <c r="G589" s="11"/>
      <c r="H589" s="12"/>
      <c r="I589" s="12"/>
      <c r="J589" s="6"/>
      <c r="K589" s="12"/>
      <c r="L589" s="25">
        <v>371.6</v>
      </c>
      <c r="M589" s="6">
        <f t="shared" si="9"/>
        <v>371.6</v>
      </c>
      <c r="N589" s="6"/>
      <c r="O589" s="6" t="s">
        <v>2424</v>
      </c>
      <c r="P589" s="15">
        <v>0.52509600000000001</v>
      </c>
      <c r="Q589" s="18"/>
    </row>
    <row r="590" spans="1:17" s="1" customFormat="1" ht="20.100000000000001" customHeight="1" x14ac:dyDescent="0.15">
      <c r="A590" s="10">
        <v>588</v>
      </c>
      <c r="B590" s="25" t="s">
        <v>2462</v>
      </c>
      <c r="C590" s="8" t="s">
        <v>2463</v>
      </c>
      <c r="D590" s="31" t="s">
        <v>2390</v>
      </c>
      <c r="E590" s="6" t="s">
        <v>198</v>
      </c>
      <c r="F590" s="25">
        <v>2</v>
      </c>
      <c r="G590" s="11"/>
      <c r="H590" s="12"/>
      <c r="I590" s="12"/>
      <c r="J590" s="6"/>
      <c r="K590" s="12"/>
      <c r="L590" s="25">
        <v>278</v>
      </c>
      <c r="M590" s="6">
        <f t="shared" si="9"/>
        <v>556</v>
      </c>
      <c r="N590" s="6"/>
      <c r="O590" s="6" t="s">
        <v>2416</v>
      </c>
      <c r="P590" s="15">
        <v>0.59330000000000005</v>
      </c>
      <c r="Q590" s="18"/>
    </row>
    <row r="591" spans="1:17" s="1" customFormat="1" ht="20.100000000000001" customHeight="1" x14ac:dyDescent="0.15">
      <c r="A591" s="10">
        <v>589</v>
      </c>
      <c r="B591" s="25" t="s">
        <v>2464</v>
      </c>
      <c r="C591" s="8" t="s">
        <v>2465</v>
      </c>
      <c r="D591" s="31" t="s">
        <v>2390</v>
      </c>
      <c r="E591" s="6" t="s">
        <v>198</v>
      </c>
      <c r="F591" s="25">
        <v>2</v>
      </c>
      <c r="G591" s="11"/>
      <c r="H591" s="12"/>
      <c r="I591" s="12"/>
      <c r="J591" s="6"/>
      <c r="K591" s="12"/>
      <c r="L591" s="25">
        <v>348.5</v>
      </c>
      <c r="M591" s="6">
        <f t="shared" si="9"/>
        <v>697</v>
      </c>
      <c r="N591" s="6"/>
      <c r="O591" s="6" t="s">
        <v>2419</v>
      </c>
      <c r="P591" s="15">
        <v>1.371084</v>
      </c>
      <c r="Q591" s="18"/>
    </row>
    <row r="592" spans="1:17" s="1" customFormat="1" ht="20.100000000000001" customHeight="1" x14ac:dyDescent="0.15">
      <c r="A592" s="10">
        <v>590</v>
      </c>
      <c r="B592" s="25" t="s">
        <v>2466</v>
      </c>
      <c r="C592" s="8" t="s">
        <v>2467</v>
      </c>
      <c r="D592" s="31" t="s">
        <v>2390</v>
      </c>
      <c r="E592" s="6" t="s">
        <v>198</v>
      </c>
      <c r="F592" s="25">
        <v>1</v>
      </c>
      <c r="G592" s="11"/>
      <c r="H592" s="12"/>
      <c r="I592" s="12"/>
      <c r="J592" s="6"/>
      <c r="K592" s="12"/>
      <c r="L592" s="25">
        <v>312.89999999999998</v>
      </c>
      <c r="M592" s="6">
        <f t="shared" si="9"/>
        <v>312.89999999999998</v>
      </c>
      <c r="N592" s="6"/>
      <c r="O592" s="6" t="s">
        <v>2438</v>
      </c>
      <c r="P592" s="15">
        <v>0.47736000000000001</v>
      </c>
      <c r="Q592" s="18"/>
    </row>
    <row r="593" spans="1:17" s="1" customFormat="1" ht="20.100000000000001" customHeight="1" x14ac:dyDescent="0.15">
      <c r="A593" s="10">
        <v>591</v>
      </c>
      <c r="B593" s="25" t="s">
        <v>2468</v>
      </c>
      <c r="C593" s="8" t="s">
        <v>2469</v>
      </c>
      <c r="D593" s="31" t="s">
        <v>2390</v>
      </c>
      <c r="E593" s="6" t="s">
        <v>198</v>
      </c>
      <c r="F593" s="25">
        <v>1</v>
      </c>
      <c r="G593" s="11"/>
      <c r="H593" s="12"/>
      <c r="I593" s="12"/>
      <c r="J593" s="6"/>
      <c r="K593" s="12"/>
      <c r="L593" s="25">
        <v>312.89999999999998</v>
      </c>
      <c r="M593" s="6">
        <f t="shared" si="9"/>
        <v>312.89999999999998</v>
      </c>
      <c r="N593" s="6"/>
      <c r="O593" s="6" t="s">
        <v>2438</v>
      </c>
      <c r="P593" s="15">
        <v>0.47736000000000001</v>
      </c>
      <c r="Q593" s="18"/>
    </row>
    <row r="594" spans="1:17" s="1" customFormat="1" ht="20.100000000000001" customHeight="1" x14ac:dyDescent="0.15">
      <c r="A594" s="10">
        <v>592</v>
      </c>
      <c r="B594" s="25" t="s">
        <v>2470</v>
      </c>
      <c r="C594" s="8" t="s">
        <v>2471</v>
      </c>
      <c r="D594" s="31" t="s">
        <v>2390</v>
      </c>
      <c r="E594" s="6" t="s">
        <v>198</v>
      </c>
      <c r="F594" s="25">
        <v>2</v>
      </c>
      <c r="G594" s="11"/>
      <c r="H594" s="12"/>
      <c r="I594" s="12"/>
      <c r="J594" s="6"/>
      <c r="K594" s="12"/>
      <c r="L594" s="25">
        <v>304.8</v>
      </c>
      <c r="M594" s="6">
        <f t="shared" si="9"/>
        <v>609.6</v>
      </c>
      <c r="N594" s="6"/>
      <c r="O594" s="6" t="s">
        <v>2472</v>
      </c>
      <c r="P594" s="15">
        <v>1.2240679999999999</v>
      </c>
      <c r="Q594" s="18"/>
    </row>
    <row r="595" spans="1:17" s="1" customFormat="1" ht="20.100000000000001" customHeight="1" x14ac:dyDescent="0.15">
      <c r="A595" s="10">
        <v>593</v>
      </c>
      <c r="B595" s="25" t="s">
        <v>2473</v>
      </c>
      <c r="C595" s="8" t="s">
        <v>2474</v>
      </c>
      <c r="D595" s="31" t="s">
        <v>2390</v>
      </c>
      <c r="E595" s="6" t="s">
        <v>198</v>
      </c>
      <c r="F595" s="25">
        <v>1</v>
      </c>
      <c r="G595" s="11"/>
      <c r="H595" s="12"/>
      <c r="I595" s="12"/>
      <c r="J595" s="6"/>
      <c r="K595" s="12"/>
      <c r="L595" s="25">
        <v>86.3</v>
      </c>
      <c r="M595" s="6">
        <f t="shared" si="9"/>
        <v>86.3</v>
      </c>
      <c r="N595" s="6"/>
      <c r="O595" s="6" t="s">
        <v>2475</v>
      </c>
      <c r="P595" s="15">
        <v>0.106488</v>
      </c>
      <c r="Q595" s="18"/>
    </row>
    <row r="596" spans="1:17" s="1" customFormat="1" ht="20.100000000000001" customHeight="1" x14ac:dyDescent="0.15">
      <c r="A596" s="10">
        <v>594</v>
      </c>
      <c r="B596" s="25" t="s">
        <v>2476</v>
      </c>
      <c r="C596" s="8" t="s">
        <v>2477</v>
      </c>
      <c r="D596" s="31" t="s">
        <v>2390</v>
      </c>
      <c r="E596" s="6" t="s">
        <v>198</v>
      </c>
      <c r="F596" s="25">
        <v>1</v>
      </c>
      <c r="G596" s="11"/>
      <c r="H596" s="12"/>
      <c r="I596" s="12"/>
      <c r="J596" s="6"/>
      <c r="K596" s="12"/>
      <c r="L596" s="25">
        <v>95.7</v>
      </c>
      <c r="M596" s="6">
        <f t="shared" si="9"/>
        <v>95.7</v>
      </c>
      <c r="N596" s="6"/>
      <c r="O596" s="6" t="s">
        <v>2478</v>
      </c>
      <c r="P596" s="15">
        <v>0.13953599999999999</v>
      </c>
      <c r="Q596" s="18"/>
    </row>
    <row r="597" spans="1:17" s="1" customFormat="1" ht="20.100000000000001" customHeight="1" x14ac:dyDescent="0.15">
      <c r="A597" s="10">
        <v>595</v>
      </c>
      <c r="B597" s="25" t="s">
        <v>2479</v>
      </c>
      <c r="C597" s="8" t="s">
        <v>2480</v>
      </c>
      <c r="D597" s="31" t="s">
        <v>2390</v>
      </c>
      <c r="E597" s="6" t="s">
        <v>198</v>
      </c>
      <c r="F597" s="25">
        <v>1</v>
      </c>
      <c r="G597" s="11"/>
      <c r="H597" s="12"/>
      <c r="I597" s="12"/>
      <c r="J597" s="6"/>
      <c r="K597" s="12"/>
      <c r="L597" s="25">
        <v>95.7</v>
      </c>
      <c r="M597" s="6">
        <f t="shared" si="9"/>
        <v>95.7</v>
      </c>
      <c r="N597" s="6"/>
      <c r="O597" s="6" t="s">
        <v>2478</v>
      </c>
      <c r="P597" s="15">
        <v>0.13953599999999999</v>
      </c>
      <c r="Q597" s="18"/>
    </row>
    <row r="598" spans="1:17" s="1" customFormat="1" ht="20.100000000000001" customHeight="1" x14ac:dyDescent="0.15">
      <c r="A598" s="10">
        <v>596</v>
      </c>
      <c r="B598" s="25" t="s">
        <v>2481</v>
      </c>
      <c r="C598" s="8" t="s">
        <v>2482</v>
      </c>
      <c r="D598" s="31" t="s">
        <v>2390</v>
      </c>
      <c r="E598" s="6" t="s">
        <v>198</v>
      </c>
      <c r="F598" s="25">
        <v>1</v>
      </c>
      <c r="G598" s="11"/>
      <c r="H598" s="12"/>
      <c r="I598" s="12"/>
      <c r="J598" s="6"/>
      <c r="K598" s="12"/>
      <c r="L598" s="25">
        <v>113.3</v>
      </c>
      <c r="M598" s="6">
        <f t="shared" si="9"/>
        <v>113.3</v>
      </c>
      <c r="N598" s="6"/>
      <c r="O598" s="6" t="s">
        <v>2483</v>
      </c>
      <c r="P598" s="15">
        <v>0.19495599999999999</v>
      </c>
      <c r="Q598" s="18"/>
    </row>
    <row r="599" spans="1:17" s="1" customFormat="1" ht="20.100000000000001" customHeight="1" x14ac:dyDescent="0.15">
      <c r="A599" s="10">
        <v>597</v>
      </c>
      <c r="B599" s="25" t="s">
        <v>2484</v>
      </c>
      <c r="C599" s="8" t="s">
        <v>2485</v>
      </c>
      <c r="D599" s="31" t="s">
        <v>2390</v>
      </c>
      <c r="E599" s="6" t="s">
        <v>198</v>
      </c>
      <c r="F599" s="25">
        <v>1</v>
      </c>
      <c r="G599" s="11"/>
      <c r="H599" s="12"/>
      <c r="I599" s="12"/>
      <c r="J599" s="6"/>
      <c r="K599" s="12"/>
      <c r="L599" s="25">
        <v>338.2</v>
      </c>
      <c r="M599" s="6">
        <f t="shared" si="9"/>
        <v>338.2</v>
      </c>
      <c r="N599" s="6"/>
      <c r="O599" s="6" t="s">
        <v>2486</v>
      </c>
      <c r="P599" s="15">
        <v>0.54856799999999994</v>
      </c>
      <c r="Q599" s="18"/>
    </row>
    <row r="600" spans="1:17" s="1" customFormat="1" ht="20.100000000000001" customHeight="1" x14ac:dyDescent="0.15">
      <c r="A600" s="10">
        <v>598</v>
      </c>
      <c r="B600" s="25" t="s">
        <v>2487</v>
      </c>
      <c r="C600" s="8" t="s">
        <v>2488</v>
      </c>
      <c r="D600" s="31" t="s">
        <v>2390</v>
      </c>
      <c r="E600" s="6" t="s">
        <v>198</v>
      </c>
      <c r="F600" s="25">
        <v>2</v>
      </c>
      <c r="G600" s="11"/>
      <c r="H600" s="12"/>
      <c r="I600" s="12"/>
      <c r="J600" s="6"/>
      <c r="K600" s="12"/>
      <c r="L600" s="25">
        <v>37</v>
      </c>
      <c r="M600" s="6">
        <f t="shared" si="9"/>
        <v>74</v>
      </c>
      <c r="N600" s="6"/>
      <c r="O600" s="6" t="s">
        <v>2489</v>
      </c>
      <c r="P600" s="15">
        <v>8.1600000000000006E-2</v>
      </c>
      <c r="Q600" s="18"/>
    </row>
    <row r="601" spans="1:17" s="1" customFormat="1" ht="20.100000000000001" customHeight="1" x14ac:dyDescent="0.15">
      <c r="A601" s="10">
        <v>599</v>
      </c>
      <c r="B601" s="25" t="s">
        <v>2490</v>
      </c>
      <c r="C601" s="8" t="s">
        <v>2491</v>
      </c>
      <c r="D601" s="31" t="s">
        <v>2390</v>
      </c>
      <c r="E601" s="6" t="s">
        <v>198</v>
      </c>
      <c r="F601" s="25">
        <v>2</v>
      </c>
      <c r="G601" s="11"/>
      <c r="H601" s="12"/>
      <c r="I601" s="12"/>
      <c r="J601" s="6"/>
      <c r="K601" s="12"/>
      <c r="L601" s="25">
        <v>683.7</v>
      </c>
      <c r="M601" s="6">
        <f t="shared" ref="M601:M664" si="10">L601*F601</f>
        <v>1367.4</v>
      </c>
      <c r="N601" s="6"/>
      <c r="O601" s="6" t="s">
        <v>2492</v>
      </c>
      <c r="P601" s="15">
        <v>2.0024639999999998</v>
      </c>
      <c r="Q601" s="18"/>
    </row>
    <row r="602" spans="1:17" s="1" customFormat="1" ht="20.100000000000001" customHeight="1" x14ac:dyDescent="0.15">
      <c r="A602" s="10">
        <v>600</v>
      </c>
      <c r="B602" s="25" t="s">
        <v>2493</v>
      </c>
      <c r="C602" s="8" t="s">
        <v>2494</v>
      </c>
      <c r="D602" s="31" t="s">
        <v>2390</v>
      </c>
      <c r="E602" s="6" t="s">
        <v>198</v>
      </c>
      <c r="F602" s="25">
        <v>2</v>
      </c>
      <c r="G602" s="11"/>
      <c r="H602" s="12"/>
      <c r="I602" s="12"/>
      <c r="J602" s="6"/>
      <c r="K602" s="12"/>
      <c r="L602" s="25">
        <v>683.7</v>
      </c>
      <c r="M602" s="6">
        <f t="shared" si="10"/>
        <v>1367.4</v>
      </c>
      <c r="N602" s="6"/>
      <c r="O602" s="6" t="s">
        <v>2492</v>
      </c>
      <c r="P602" s="15">
        <v>2.0024639999999998</v>
      </c>
      <c r="Q602" s="18"/>
    </row>
    <row r="603" spans="1:17" s="1" customFormat="1" ht="20.100000000000001" customHeight="1" x14ac:dyDescent="0.15">
      <c r="A603" s="10">
        <v>601</v>
      </c>
      <c r="B603" s="25" t="s">
        <v>2495</v>
      </c>
      <c r="C603" s="8" t="s">
        <v>2496</v>
      </c>
      <c r="D603" s="31" t="s">
        <v>2497</v>
      </c>
      <c r="E603" s="6" t="s">
        <v>198</v>
      </c>
      <c r="F603" s="25">
        <v>12</v>
      </c>
      <c r="G603" s="11"/>
      <c r="H603" s="12"/>
      <c r="I603" s="12"/>
      <c r="J603" s="6"/>
      <c r="K603" s="12"/>
      <c r="L603" s="25">
        <v>32.799999999999997</v>
      </c>
      <c r="M603" s="6">
        <f t="shared" si="10"/>
        <v>393.59999999999997</v>
      </c>
      <c r="N603" s="6"/>
      <c r="O603" s="6" t="s">
        <v>2498</v>
      </c>
      <c r="P603" s="15">
        <v>0.29759999999999998</v>
      </c>
      <c r="Q603" s="18"/>
    </row>
    <row r="604" spans="1:17" s="1" customFormat="1" ht="20.100000000000001" customHeight="1" x14ac:dyDescent="0.15">
      <c r="A604" s="10">
        <v>602</v>
      </c>
      <c r="B604" s="25" t="s">
        <v>2499</v>
      </c>
      <c r="C604" s="8" t="s">
        <v>2500</v>
      </c>
      <c r="D604" s="31" t="s">
        <v>2497</v>
      </c>
      <c r="E604" s="6" t="s">
        <v>198</v>
      </c>
      <c r="F604" s="25">
        <v>8</v>
      </c>
      <c r="G604" s="11"/>
      <c r="H604" s="12"/>
      <c r="I604" s="12"/>
      <c r="J604" s="6"/>
      <c r="K604" s="12"/>
      <c r="L604" s="25">
        <v>27</v>
      </c>
      <c r="M604" s="6">
        <f t="shared" si="10"/>
        <v>216</v>
      </c>
      <c r="N604" s="6"/>
      <c r="O604" s="6" t="s">
        <v>2501</v>
      </c>
      <c r="P604" s="15">
        <v>0.16</v>
      </c>
      <c r="Q604" s="18"/>
    </row>
    <row r="605" spans="1:17" s="1" customFormat="1" ht="20.100000000000001" customHeight="1" x14ac:dyDescent="0.15">
      <c r="A605" s="10">
        <v>603</v>
      </c>
      <c r="B605" s="25" t="s">
        <v>2502</v>
      </c>
      <c r="C605" s="8" t="s">
        <v>2503</v>
      </c>
      <c r="D605" s="31" t="s">
        <v>2497</v>
      </c>
      <c r="E605" s="6" t="s">
        <v>198</v>
      </c>
      <c r="F605" s="25">
        <v>6</v>
      </c>
      <c r="G605" s="11"/>
      <c r="H605" s="12"/>
      <c r="I605" s="12"/>
      <c r="J605" s="6"/>
      <c r="K605" s="12"/>
      <c r="L605" s="25">
        <v>22.1</v>
      </c>
      <c r="M605" s="6">
        <f t="shared" si="10"/>
        <v>132.60000000000002</v>
      </c>
      <c r="N605" s="6"/>
      <c r="O605" s="6" t="s">
        <v>2504</v>
      </c>
      <c r="P605" s="15">
        <v>9.6000000000000002E-2</v>
      </c>
      <c r="Q605" s="18"/>
    </row>
    <row r="606" spans="1:17" s="1" customFormat="1" ht="20.100000000000001" customHeight="1" x14ac:dyDescent="0.15">
      <c r="A606" s="10">
        <v>604</v>
      </c>
      <c r="B606" s="25" t="s">
        <v>2505</v>
      </c>
      <c r="C606" s="8" t="s">
        <v>2506</v>
      </c>
      <c r="D606" s="31" t="s">
        <v>2497</v>
      </c>
      <c r="E606" s="6" t="s">
        <v>198</v>
      </c>
      <c r="F606" s="25">
        <v>2</v>
      </c>
      <c r="G606" s="11"/>
      <c r="H606" s="12"/>
      <c r="I606" s="12"/>
      <c r="J606" s="6"/>
      <c r="K606" s="12"/>
      <c r="L606" s="25">
        <v>36.700000000000003</v>
      </c>
      <c r="M606" s="6">
        <f t="shared" si="10"/>
        <v>73.400000000000006</v>
      </c>
      <c r="N606" s="6"/>
      <c r="O606" s="6" t="s">
        <v>2507</v>
      </c>
      <c r="P606" s="15">
        <v>5.6000000000000001E-2</v>
      </c>
      <c r="Q606" s="18"/>
    </row>
    <row r="607" spans="1:17" s="1" customFormat="1" ht="20.100000000000001" customHeight="1" x14ac:dyDescent="0.15">
      <c r="A607" s="10">
        <v>605</v>
      </c>
      <c r="B607" s="25" t="s">
        <v>2508</v>
      </c>
      <c r="C607" s="8" t="s">
        <v>2509</v>
      </c>
      <c r="D607" s="31" t="s">
        <v>2390</v>
      </c>
      <c r="E607" s="6" t="s">
        <v>198</v>
      </c>
      <c r="F607" s="25">
        <v>1</v>
      </c>
      <c r="G607" s="11"/>
      <c r="H607" s="12"/>
      <c r="I607" s="12"/>
      <c r="J607" s="6"/>
      <c r="K607" s="12"/>
      <c r="L607" s="25">
        <v>609.4</v>
      </c>
      <c r="M607" s="6">
        <f t="shared" si="10"/>
        <v>609.4</v>
      </c>
      <c r="N607" s="6"/>
      <c r="O607" s="6" t="s">
        <v>2510</v>
      </c>
      <c r="P607" s="15">
        <v>1.1542319999999999</v>
      </c>
      <c r="Q607" s="18"/>
    </row>
    <row r="608" spans="1:17" s="1" customFormat="1" ht="20.100000000000001" customHeight="1" x14ac:dyDescent="0.15">
      <c r="A608" s="10">
        <v>606</v>
      </c>
      <c r="B608" s="25" t="s">
        <v>2511</v>
      </c>
      <c r="C608" s="8" t="s">
        <v>2512</v>
      </c>
      <c r="D608" s="31" t="s">
        <v>2390</v>
      </c>
      <c r="E608" s="6" t="s">
        <v>198</v>
      </c>
      <c r="F608" s="25">
        <v>1</v>
      </c>
      <c r="G608" s="11"/>
      <c r="H608" s="12"/>
      <c r="I608" s="12"/>
      <c r="J608" s="6"/>
      <c r="K608" s="12"/>
      <c r="L608" s="25">
        <v>609.4</v>
      </c>
      <c r="M608" s="6">
        <f t="shared" si="10"/>
        <v>609.4</v>
      </c>
      <c r="N608" s="6"/>
      <c r="O608" s="6" t="s">
        <v>2510</v>
      </c>
      <c r="P608" s="15">
        <v>1.1542319999999999</v>
      </c>
      <c r="Q608" s="18"/>
    </row>
    <row r="609" spans="1:17" s="1" customFormat="1" ht="20.100000000000001" customHeight="1" x14ac:dyDescent="0.15">
      <c r="A609" s="10">
        <v>607</v>
      </c>
      <c r="B609" s="25" t="s">
        <v>2513</v>
      </c>
      <c r="C609" s="8" t="s">
        <v>2514</v>
      </c>
      <c r="D609" s="31" t="s">
        <v>2515</v>
      </c>
      <c r="E609" s="6" t="s">
        <v>198</v>
      </c>
      <c r="F609" s="25">
        <v>2</v>
      </c>
      <c r="G609" s="11"/>
      <c r="H609" s="12"/>
      <c r="I609" s="12"/>
      <c r="J609" s="6"/>
      <c r="K609" s="12"/>
      <c r="L609" s="25">
        <v>7.4</v>
      </c>
      <c r="M609" s="6">
        <f t="shared" si="10"/>
        <v>14.8</v>
      </c>
      <c r="N609" s="6"/>
      <c r="O609" s="6" t="s">
        <v>2516</v>
      </c>
      <c r="P609" s="15">
        <v>9.8560000000000002E-3</v>
      </c>
      <c r="Q609" s="18"/>
    </row>
    <row r="610" spans="1:17" s="1" customFormat="1" ht="20.100000000000001" customHeight="1" x14ac:dyDescent="0.15">
      <c r="A610" s="10">
        <v>608</v>
      </c>
      <c r="B610" s="25" t="s">
        <v>2517</v>
      </c>
      <c r="C610" s="8" t="s">
        <v>2518</v>
      </c>
      <c r="D610" s="31" t="s">
        <v>2515</v>
      </c>
      <c r="E610" s="6" t="s">
        <v>198</v>
      </c>
      <c r="F610" s="25">
        <v>8</v>
      </c>
      <c r="G610" s="11"/>
      <c r="H610" s="12"/>
      <c r="I610" s="12"/>
      <c r="J610" s="6"/>
      <c r="K610" s="12"/>
      <c r="L610" s="25">
        <v>3.8</v>
      </c>
      <c r="M610" s="6">
        <f t="shared" si="10"/>
        <v>30.4</v>
      </c>
      <c r="N610" s="6"/>
      <c r="O610" s="6" t="s">
        <v>2519</v>
      </c>
      <c r="P610" s="15">
        <v>2.5087999999999999E-2</v>
      </c>
      <c r="Q610" s="18"/>
    </row>
    <row r="611" spans="1:17" s="1" customFormat="1" ht="20.100000000000001" customHeight="1" x14ac:dyDescent="0.15">
      <c r="A611" s="10">
        <v>609</v>
      </c>
      <c r="B611" s="25" t="s">
        <v>2520</v>
      </c>
      <c r="C611" s="8" t="s">
        <v>2521</v>
      </c>
      <c r="D611" s="31" t="s">
        <v>2515</v>
      </c>
      <c r="E611" s="6" t="s">
        <v>198</v>
      </c>
      <c r="F611" s="25">
        <v>8</v>
      </c>
      <c r="G611" s="11"/>
      <c r="H611" s="12"/>
      <c r="I611" s="12"/>
      <c r="J611" s="6"/>
      <c r="K611" s="12"/>
      <c r="L611" s="25">
        <v>9</v>
      </c>
      <c r="M611" s="6">
        <f t="shared" si="10"/>
        <v>72</v>
      </c>
      <c r="N611" s="6"/>
      <c r="O611" s="6" t="s">
        <v>2522</v>
      </c>
      <c r="P611" s="15">
        <v>5.824E-2</v>
      </c>
      <c r="Q611" s="18"/>
    </row>
    <row r="612" spans="1:17" s="1" customFormat="1" ht="20.100000000000001" customHeight="1" x14ac:dyDescent="0.15">
      <c r="A612" s="10">
        <v>610</v>
      </c>
      <c r="B612" s="25" t="s">
        <v>2523</v>
      </c>
      <c r="C612" s="8" t="s">
        <v>2524</v>
      </c>
      <c r="D612" s="31" t="s">
        <v>2515</v>
      </c>
      <c r="E612" s="6" t="s">
        <v>198</v>
      </c>
      <c r="F612" s="25">
        <v>8</v>
      </c>
      <c r="G612" s="11"/>
      <c r="H612" s="12"/>
      <c r="I612" s="12"/>
      <c r="J612" s="6"/>
      <c r="K612" s="12"/>
      <c r="L612" s="25">
        <v>10.5</v>
      </c>
      <c r="M612" s="6">
        <f t="shared" si="10"/>
        <v>84</v>
      </c>
      <c r="N612" s="6"/>
      <c r="O612" s="6" t="s">
        <v>2525</v>
      </c>
      <c r="P612" s="15">
        <v>6.5407999999999994E-2</v>
      </c>
      <c r="Q612" s="18"/>
    </row>
    <row r="613" spans="1:17" s="1" customFormat="1" ht="20.100000000000001" customHeight="1" x14ac:dyDescent="0.15">
      <c r="A613" s="10">
        <v>611</v>
      </c>
      <c r="B613" s="25" t="s">
        <v>2526</v>
      </c>
      <c r="C613" s="8" t="s">
        <v>2527</v>
      </c>
      <c r="D613" s="31" t="s">
        <v>2515</v>
      </c>
      <c r="E613" s="6" t="s">
        <v>198</v>
      </c>
      <c r="F613" s="25">
        <v>22</v>
      </c>
      <c r="G613" s="11"/>
      <c r="H613" s="12"/>
      <c r="I613" s="12"/>
      <c r="J613" s="6"/>
      <c r="K613" s="12"/>
      <c r="L613" s="25">
        <v>16.3</v>
      </c>
      <c r="M613" s="6">
        <f t="shared" si="10"/>
        <v>358.6</v>
      </c>
      <c r="N613" s="6"/>
      <c r="O613" s="6" t="s">
        <v>2528</v>
      </c>
      <c r="P613" s="15">
        <v>0.26611200000000002</v>
      </c>
      <c r="Q613" s="18"/>
    </row>
    <row r="614" spans="1:17" s="1" customFormat="1" ht="20.100000000000001" customHeight="1" x14ac:dyDescent="0.15">
      <c r="A614" s="10">
        <v>612</v>
      </c>
      <c r="B614" s="25" t="s">
        <v>2529</v>
      </c>
      <c r="C614" s="8" t="s">
        <v>2530</v>
      </c>
      <c r="D614" s="31" t="s">
        <v>2515</v>
      </c>
      <c r="E614" s="6" t="s">
        <v>198</v>
      </c>
      <c r="F614" s="25">
        <v>6</v>
      </c>
      <c r="G614" s="11"/>
      <c r="H614" s="12"/>
      <c r="I614" s="12"/>
      <c r="J614" s="6"/>
      <c r="K614" s="12"/>
      <c r="L614" s="25">
        <v>16.7</v>
      </c>
      <c r="M614" s="6">
        <f t="shared" si="10"/>
        <v>100.19999999999999</v>
      </c>
      <c r="N614" s="6"/>
      <c r="O614" s="6" t="s">
        <v>2531</v>
      </c>
      <c r="P614" s="15">
        <v>7.3247999999999994E-2</v>
      </c>
      <c r="Q614" s="18"/>
    </row>
    <row r="615" spans="1:17" s="1" customFormat="1" ht="20.100000000000001" customHeight="1" x14ac:dyDescent="0.15">
      <c r="A615" s="10">
        <v>613</v>
      </c>
      <c r="B615" s="25" t="s">
        <v>2532</v>
      </c>
      <c r="C615" s="8" t="s">
        <v>2533</v>
      </c>
      <c r="D615" s="31" t="s">
        <v>2515</v>
      </c>
      <c r="E615" s="6" t="s">
        <v>198</v>
      </c>
      <c r="F615" s="25">
        <v>4</v>
      </c>
      <c r="G615" s="11"/>
      <c r="H615" s="12"/>
      <c r="I615" s="12"/>
      <c r="J615" s="6"/>
      <c r="K615" s="12"/>
      <c r="L615" s="25">
        <v>12.2</v>
      </c>
      <c r="M615" s="6">
        <f t="shared" si="10"/>
        <v>48.8</v>
      </c>
      <c r="N615" s="6"/>
      <c r="O615" s="6" t="s">
        <v>2534</v>
      </c>
      <c r="P615" s="15">
        <v>3.7631999999999999E-2</v>
      </c>
      <c r="Q615" s="18"/>
    </row>
    <row r="616" spans="1:17" s="1" customFormat="1" ht="20.100000000000001" customHeight="1" x14ac:dyDescent="0.15">
      <c r="A616" s="10">
        <v>614</v>
      </c>
      <c r="B616" s="25" t="s">
        <v>2535</v>
      </c>
      <c r="C616" s="8" t="s">
        <v>2536</v>
      </c>
      <c r="D616" s="31" t="s">
        <v>2390</v>
      </c>
      <c r="E616" s="6" t="s">
        <v>198</v>
      </c>
      <c r="F616" s="25">
        <v>1</v>
      </c>
      <c r="G616" s="11"/>
      <c r="H616" s="12"/>
      <c r="I616" s="12"/>
      <c r="J616" s="6"/>
      <c r="K616" s="12"/>
      <c r="L616" s="25">
        <v>584.4</v>
      </c>
      <c r="M616" s="6">
        <f t="shared" si="10"/>
        <v>584.4</v>
      </c>
      <c r="N616" s="6"/>
      <c r="O616" s="6" t="s">
        <v>2510</v>
      </c>
      <c r="P616" s="15">
        <v>1.1542319999999999</v>
      </c>
      <c r="Q616" s="18"/>
    </row>
    <row r="617" spans="1:17" s="1" customFormat="1" ht="20.100000000000001" customHeight="1" x14ac:dyDescent="0.15">
      <c r="A617" s="10">
        <v>615</v>
      </c>
      <c r="B617" s="25" t="s">
        <v>2537</v>
      </c>
      <c r="C617" s="8" t="s">
        <v>2538</v>
      </c>
      <c r="D617" s="31" t="s">
        <v>2390</v>
      </c>
      <c r="E617" s="6" t="s">
        <v>198</v>
      </c>
      <c r="F617" s="25">
        <v>1</v>
      </c>
      <c r="G617" s="11"/>
      <c r="H617" s="12"/>
      <c r="I617" s="12"/>
      <c r="J617" s="6"/>
      <c r="K617" s="12"/>
      <c r="L617" s="25">
        <v>584.4</v>
      </c>
      <c r="M617" s="6">
        <f t="shared" si="10"/>
        <v>584.4</v>
      </c>
      <c r="N617" s="6"/>
      <c r="O617" s="6" t="s">
        <v>2510</v>
      </c>
      <c r="P617" s="15">
        <v>1.1542319999999999</v>
      </c>
      <c r="Q617" s="18"/>
    </row>
    <row r="618" spans="1:17" s="1" customFormat="1" ht="20.100000000000001" customHeight="1" x14ac:dyDescent="0.15">
      <c r="A618" s="10">
        <v>616</v>
      </c>
      <c r="B618" s="25" t="s">
        <v>2539</v>
      </c>
      <c r="C618" s="8" t="s">
        <v>2540</v>
      </c>
      <c r="D618" s="31" t="s">
        <v>2515</v>
      </c>
      <c r="E618" s="6" t="s">
        <v>198</v>
      </c>
      <c r="F618" s="25">
        <v>4</v>
      </c>
      <c r="G618" s="11"/>
      <c r="H618" s="12"/>
      <c r="I618" s="12"/>
      <c r="J618" s="6"/>
      <c r="K618" s="12"/>
      <c r="L618" s="25">
        <v>76.7</v>
      </c>
      <c r="M618" s="6">
        <f t="shared" si="10"/>
        <v>306.8</v>
      </c>
      <c r="N618" s="6"/>
      <c r="O618" s="6" t="s">
        <v>2541</v>
      </c>
      <c r="P618" s="15">
        <v>0.20518400000000001</v>
      </c>
      <c r="Q618" s="18"/>
    </row>
    <row r="619" spans="1:17" s="1" customFormat="1" ht="20.100000000000001" customHeight="1" x14ac:dyDescent="0.15">
      <c r="A619" s="10">
        <v>617</v>
      </c>
      <c r="B619" s="25" t="s">
        <v>2542</v>
      </c>
      <c r="C619" s="8" t="s">
        <v>2543</v>
      </c>
      <c r="D619" s="31" t="s">
        <v>2515</v>
      </c>
      <c r="E619" s="6" t="s">
        <v>198</v>
      </c>
      <c r="F619" s="25">
        <v>24</v>
      </c>
      <c r="G619" s="11"/>
      <c r="H619" s="12"/>
      <c r="I619" s="12"/>
      <c r="J619" s="6"/>
      <c r="K619" s="12"/>
      <c r="L619" s="25">
        <v>49.9</v>
      </c>
      <c r="M619" s="6">
        <f t="shared" si="10"/>
        <v>1197.5999999999999</v>
      </c>
      <c r="N619" s="6"/>
      <c r="O619" s="6" t="s">
        <v>2544</v>
      </c>
      <c r="P619" s="15">
        <v>0.80102399999999996</v>
      </c>
      <c r="Q619" s="18"/>
    </row>
    <row r="620" spans="1:17" s="1" customFormat="1" ht="20.100000000000001" customHeight="1" x14ac:dyDescent="0.15">
      <c r="A620" s="10">
        <v>618</v>
      </c>
      <c r="B620" s="25" t="s">
        <v>2545</v>
      </c>
      <c r="C620" s="8" t="s">
        <v>2546</v>
      </c>
      <c r="D620" s="31" t="s">
        <v>2515</v>
      </c>
      <c r="E620" s="6" t="s">
        <v>198</v>
      </c>
      <c r="F620" s="25">
        <v>4</v>
      </c>
      <c r="G620" s="11"/>
      <c r="H620" s="12"/>
      <c r="I620" s="12"/>
      <c r="J620" s="6"/>
      <c r="K620" s="12"/>
      <c r="L620" s="25">
        <v>105.2</v>
      </c>
      <c r="M620" s="6">
        <f t="shared" si="10"/>
        <v>420.8</v>
      </c>
      <c r="N620" s="6"/>
      <c r="O620" s="6" t="s">
        <v>2547</v>
      </c>
      <c r="P620" s="15">
        <v>0.28134399999999998</v>
      </c>
      <c r="Q620" s="18"/>
    </row>
    <row r="621" spans="1:17" s="1" customFormat="1" ht="20.100000000000001" customHeight="1" x14ac:dyDescent="0.15">
      <c r="A621" s="10">
        <v>619</v>
      </c>
      <c r="B621" s="25" t="s">
        <v>2548</v>
      </c>
      <c r="C621" s="8" t="s">
        <v>2549</v>
      </c>
      <c r="D621" s="31" t="s">
        <v>2515</v>
      </c>
      <c r="E621" s="6" t="s">
        <v>198</v>
      </c>
      <c r="F621" s="25">
        <v>4</v>
      </c>
      <c r="G621" s="11"/>
      <c r="H621" s="12"/>
      <c r="I621" s="12"/>
      <c r="J621" s="6"/>
      <c r="K621" s="12"/>
      <c r="L621" s="25">
        <v>13.3</v>
      </c>
      <c r="M621" s="6">
        <f t="shared" si="10"/>
        <v>53.2</v>
      </c>
      <c r="N621" s="6"/>
      <c r="O621" s="6" t="s">
        <v>2550</v>
      </c>
      <c r="P621" s="15">
        <v>5.5039999999999999E-2</v>
      </c>
      <c r="Q621" s="18"/>
    </row>
    <row r="622" spans="1:17" s="1" customFormat="1" ht="20.100000000000001" customHeight="1" x14ac:dyDescent="0.15">
      <c r="A622" s="10">
        <v>620</v>
      </c>
      <c r="B622" s="25" t="s">
        <v>2551</v>
      </c>
      <c r="C622" s="8" t="s">
        <v>2552</v>
      </c>
      <c r="D622" s="31" t="s">
        <v>2515</v>
      </c>
      <c r="E622" s="6" t="s">
        <v>198</v>
      </c>
      <c r="F622" s="25">
        <v>4</v>
      </c>
      <c r="G622" s="11"/>
      <c r="H622" s="12"/>
      <c r="I622" s="12"/>
      <c r="J622" s="6"/>
      <c r="K622" s="12"/>
      <c r="L622" s="25">
        <v>14</v>
      </c>
      <c r="M622" s="6">
        <f t="shared" si="10"/>
        <v>56</v>
      </c>
      <c r="N622" s="6"/>
      <c r="O622" s="6" t="s">
        <v>2553</v>
      </c>
      <c r="P622" s="15">
        <v>5.7599999999999998E-2</v>
      </c>
      <c r="Q622" s="18"/>
    </row>
    <row r="623" spans="1:17" s="1" customFormat="1" ht="20.100000000000001" customHeight="1" x14ac:dyDescent="0.15">
      <c r="A623" s="10">
        <v>621</v>
      </c>
      <c r="B623" s="25" t="s">
        <v>2554</v>
      </c>
      <c r="C623" s="8" t="s">
        <v>2555</v>
      </c>
      <c r="D623" s="31" t="s">
        <v>2515</v>
      </c>
      <c r="E623" s="6" t="s">
        <v>198</v>
      </c>
      <c r="F623" s="25">
        <v>4</v>
      </c>
      <c r="G623" s="11"/>
      <c r="H623" s="12"/>
      <c r="I623" s="12"/>
      <c r="J623" s="6"/>
      <c r="K623" s="12"/>
      <c r="L623" s="25">
        <v>18.2</v>
      </c>
      <c r="M623" s="6">
        <f t="shared" si="10"/>
        <v>72.8</v>
      </c>
      <c r="N623" s="6"/>
      <c r="O623" s="6" t="s">
        <v>2556</v>
      </c>
      <c r="P623" s="15">
        <v>5.4207999999999999E-2</v>
      </c>
      <c r="Q623" s="18"/>
    </row>
    <row r="624" spans="1:17" s="1" customFormat="1" ht="20.100000000000001" customHeight="1" x14ac:dyDescent="0.15">
      <c r="A624" s="10">
        <v>622</v>
      </c>
      <c r="B624" s="25" t="s">
        <v>2557</v>
      </c>
      <c r="C624" s="8" t="s">
        <v>2558</v>
      </c>
      <c r="D624" s="31" t="s">
        <v>2515</v>
      </c>
      <c r="E624" s="6" t="s">
        <v>198</v>
      </c>
      <c r="F624" s="25">
        <v>2</v>
      </c>
      <c r="G624" s="11"/>
      <c r="H624" s="12"/>
      <c r="I624" s="12"/>
      <c r="J624" s="6"/>
      <c r="K624" s="12"/>
      <c r="L624" s="25">
        <v>26.1</v>
      </c>
      <c r="M624" s="6">
        <f t="shared" si="10"/>
        <v>52.2</v>
      </c>
      <c r="N624" s="6"/>
      <c r="O624" s="6" t="s">
        <v>2559</v>
      </c>
      <c r="P624" s="15">
        <v>3.7631999999999999E-2</v>
      </c>
      <c r="Q624" s="18"/>
    </row>
    <row r="625" spans="1:17" s="1" customFormat="1" ht="20.100000000000001" customHeight="1" x14ac:dyDescent="0.15">
      <c r="A625" s="10">
        <v>623</v>
      </c>
      <c r="B625" s="25" t="s">
        <v>2560</v>
      </c>
      <c r="C625" s="8" t="s">
        <v>2561</v>
      </c>
      <c r="D625" s="31" t="s">
        <v>2515</v>
      </c>
      <c r="E625" s="6" t="s">
        <v>198</v>
      </c>
      <c r="F625" s="25">
        <v>2</v>
      </c>
      <c r="G625" s="11"/>
      <c r="H625" s="12"/>
      <c r="I625" s="12"/>
      <c r="J625" s="6"/>
      <c r="K625" s="12"/>
      <c r="L625" s="25">
        <v>27.5</v>
      </c>
      <c r="M625" s="6">
        <f t="shared" si="10"/>
        <v>55</v>
      </c>
      <c r="N625" s="6"/>
      <c r="O625" s="6" t="s">
        <v>2562</v>
      </c>
      <c r="P625" s="15">
        <v>9.1392000000000001E-2</v>
      </c>
      <c r="Q625" s="18"/>
    </row>
    <row r="626" spans="1:17" s="1" customFormat="1" ht="20.100000000000001" customHeight="1" x14ac:dyDescent="0.15">
      <c r="A626" s="10">
        <v>624</v>
      </c>
      <c r="B626" s="25" t="s">
        <v>2563</v>
      </c>
      <c r="C626" s="8" t="s">
        <v>2564</v>
      </c>
      <c r="D626" s="31" t="s">
        <v>2515</v>
      </c>
      <c r="E626" s="6" t="s">
        <v>198</v>
      </c>
      <c r="F626" s="25">
        <v>2</v>
      </c>
      <c r="G626" s="11"/>
      <c r="H626" s="12"/>
      <c r="I626" s="12"/>
      <c r="J626" s="6"/>
      <c r="K626" s="12"/>
      <c r="L626" s="25">
        <v>27.5</v>
      </c>
      <c r="M626" s="6">
        <f t="shared" si="10"/>
        <v>55</v>
      </c>
      <c r="N626" s="6"/>
      <c r="O626" s="6" t="s">
        <v>2562</v>
      </c>
      <c r="P626" s="15">
        <v>9.1392000000000001E-2</v>
      </c>
      <c r="Q626" s="18"/>
    </row>
    <row r="627" spans="1:17" s="1" customFormat="1" ht="20.100000000000001" customHeight="1" x14ac:dyDescent="0.15">
      <c r="A627" s="10">
        <v>625</v>
      </c>
      <c r="B627" s="25" t="s">
        <v>2565</v>
      </c>
      <c r="C627" s="8" t="s">
        <v>2566</v>
      </c>
      <c r="D627" s="31" t="s">
        <v>2515</v>
      </c>
      <c r="E627" s="6" t="s">
        <v>198</v>
      </c>
      <c r="F627" s="25">
        <v>2</v>
      </c>
      <c r="G627" s="11"/>
      <c r="H627" s="12"/>
      <c r="I627" s="12"/>
      <c r="J627" s="6"/>
      <c r="K627" s="12"/>
      <c r="L627" s="25">
        <v>27.5</v>
      </c>
      <c r="M627" s="6">
        <f t="shared" si="10"/>
        <v>55</v>
      </c>
      <c r="N627" s="6"/>
      <c r="O627" s="6" t="s">
        <v>2562</v>
      </c>
      <c r="P627" s="15">
        <v>9.1392000000000001E-2</v>
      </c>
      <c r="Q627" s="18"/>
    </row>
    <row r="628" spans="1:17" s="1" customFormat="1" ht="20.100000000000001" customHeight="1" x14ac:dyDescent="0.15">
      <c r="A628" s="10">
        <v>626</v>
      </c>
      <c r="B628" s="25" t="s">
        <v>2567</v>
      </c>
      <c r="C628" s="8" t="s">
        <v>2568</v>
      </c>
      <c r="D628" s="31" t="s">
        <v>2515</v>
      </c>
      <c r="E628" s="6" t="s">
        <v>198</v>
      </c>
      <c r="F628" s="25">
        <v>2</v>
      </c>
      <c r="G628" s="11"/>
      <c r="H628" s="12"/>
      <c r="I628" s="12"/>
      <c r="J628" s="6"/>
      <c r="K628" s="12"/>
      <c r="L628" s="25">
        <v>27.5</v>
      </c>
      <c r="M628" s="6">
        <f t="shared" si="10"/>
        <v>55</v>
      </c>
      <c r="N628" s="6"/>
      <c r="O628" s="6" t="s">
        <v>2562</v>
      </c>
      <c r="P628" s="15">
        <v>9.1392000000000001E-2</v>
      </c>
      <c r="Q628" s="18"/>
    </row>
    <row r="629" spans="1:17" s="1" customFormat="1" ht="20.100000000000001" customHeight="1" x14ac:dyDescent="0.15">
      <c r="A629" s="10">
        <v>627</v>
      </c>
      <c r="B629" s="25" t="s">
        <v>2569</v>
      </c>
      <c r="C629" s="8" t="s">
        <v>2570</v>
      </c>
      <c r="D629" s="31" t="s">
        <v>2515</v>
      </c>
      <c r="E629" s="6" t="s">
        <v>198</v>
      </c>
      <c r="F629" s="25">
        <v>1</v>
      </c>
      <c r="G629" s="11"/>
      <c r="H629" s="12"/>
      <c r="I629" s="12"/>
      <c r="J629" s="6"/>
      <c r="K629" s="12"/>
      <c r="L629" s="25">
        <v>28.5</v>
      </c>
      <c r="M629" s="6">
        <f t="shared" si="10"/>
        <v>28.5</v>
      </c>
      <c r="N629" s="6"/>
      <c r="O629" s="6" t="s">
        <v>2571</v>
      </c>
      <c r="P629" s="15">
        <v>5.3760000000000002E-2</v>
      </c>
      <c r="Q629" s="18"/>
    </row>
    <row r="630" spans="1:17" s="1" customFormat="1" ht="20.100000000000001" customHeight="1" x14ac:dyDescent="0.15">
      <c r="A630" s="10">
        <v>628</v>
      </c>
      <c r="B630" s="25" t="s">
        <v>2572</v>
      </c>
      <c r="C630" s="8" t="s">
        <v>2573</v>
      </c>
      <c r="D630" s="31" t="s">
        <v>2515</v>
      </c>
      <c r="E630" s="6" t="s">
        <v>198</v>
      </c>
      <c r="F630" s="25">
        <v>1</v>
      </c>
      <c r="G630" s="11"/>
      <c r="H630" s="12"/>
      <c r="I630" s="12"/>
      <c r="J630" s="6"/>
      <c r="K630" s="12"/>
      <c r="L630" s="25">
        <v>28.5</v>
      </c>
      <c r="M630" s="6">
        <f t="shared" si="10"/>
        <v>28.5</v>
      </c>
      <c r="N630" s="6"/>
      <c r="O630" s="6" t="s">
        <v>2571</v>
      </c>
      <c r="P630" s="15">
        <v>5.3760000000000002E-2</v>
      </c>
      <c r="Q630" s="18"/>
    </row>
    <row r="631" spans="1:17" s="1" customFormat="1" ht="20.100000000000001" customHeight="1" x14ac:dyDescent="0.15">
      <c r="A631" s="10">
        <v>629</v>
      </c>
      <c r="B631" s="25" t="s">
        <v>2574</v>
      </c>
      <c r="C631" s="8" t="s">
        <v>2575</v>
      </c>
      <c r="D631" s="31" t="s">
        <v>2515</v>
      </c>
      <c r="E631" s="6" t="s">
        <v>198</v>
      </c>
      <c r="F631" s="25">
        <v>2</v>
      </c>
      <c r="G631" s="11"/>
      <c r="H631" s="12"/>
      <c r="I631" s="12"/>
      <c r="J631" s="6"/>
      <c r="K631" s="12"/>
      <c r="L631" s="25">
        <v>27.8</v>
      </c>
      <c r="M631" s="6">
        <f t="shared" si="10"/>
        <v>55.6</v>
      </c>
      <c r="N631" s="6"/>
      <c r="O631" s="6" t="s">
        <v>2571</v>
      </c>
      <c r="P631" s="15">
        <v>0.10752</v>
      </c>
      <c r="Q631" s="18"/>
    </row>
    <row r="632" spans="1:17" s="1" customFormat="1" ht="20.100000000000001" customHeight="1" x14ac:dyDescent="0.15">
      <c r="A632" s="10">
        <v>630</v>
      </c>
      <c r="B632" s="25" t="s">
        <v>2576</v>
      </c>
      <c r="C632" s="8" t="s">
        <v>2577</v>
      </c>
      <c r="D632" s="31" t="s">
        <v>2515</v>
      </c>
      <c r="E632" s="6" t="s">
        <v>198</v>
      </c>
      <c r="F632" s="25">
        <v>2</v>
      </c>
      <c r="G632" s="11"/>
      <c r="H632" s="12"/>
      <c r="I632" s="12"/>
      <c r="J632" s="6"/>
      <c r="K632" s="12"/>
      <c r="L632" s="25">
        <v>27.8</v>
      </c>
      <c r="M632" s="6">
        <f t="shared" si="10"/>
        <v>55.6</v>
      </c>
      <c r="N632" s="6"/>
      <c r="O632" s="6" t="s">
        <v>2571</v>
      </c>
      <c r="P632" s="15">
        <v>0.10752</v>
      </c>
      <c r="Q632" s="18"/>
    </row>
    <row r="633" spans="1:17" s="1" customFormat="1" ht="20.100000000000001" customHeight="1" x14ac:dyDescent="0.15">
      <c r="A633" s="10">
        <v>631</v>
      </c>
      <c r="B633" s="25" t="s">
        <v>2578</v>
      </c>
      <c r="C633" s="8" t="s">
        <v>2579</v>
      </c>
      <c r="D633" s="31" t="s">
        <v>2515</v>
      </c>
      <c r="E633" s="6" t="s">
        <v>198</v>
      </c>
      <c r="F633" s="25">
        <v>1</v>
      </c>
      <c r="G633" s="11"/>
      <c r="H633" s="12"/>
      <c r="I633" s="12"/>
      <c r="J633" s="6"/>
      <c r="K633" s="12"/>
      <c r="L633" s="25">
        <v>27.2</v>
      </c>
      <c r="M633" s="6">
        <f t="shared" si="10"/>
        <v>27.2</v>
      </c>
      <c r="N633" s="6"/>
      <c r="O633" s="6" t="s">
        <v>2580</v>
      </c>
      <c r="P633" s="15">
        <v>2.6880000000000001E-2</v>
      </c>
      <c r="Q633" s="18"/>
    </row>
    <row r="634" spans="1:17" s="1" customFormat="1" ht="20.100000000000001" customHeight="1" x14ac:dyDescent="0.15">
      <c r="A634" s="10">
        <v>632</v>
      </c>
      <c r="B634" s="25" t="s">
        <v>2581</v>
      </c>
      <c r="C634" s="8" t="s">
        <v>2582</v>
      </c>
      <c r="D634" s="31" t="s">
        <v>2515</v>
      </c>
      <c r="E634" s="6" t="s">
        <v>198</v>
      </c>
      <c r="F634" s="25">
        <v>1</v>
      </c>
      <c r="G634" s="11"/>
      <c r="H634" s="12"/>
      <c r="I634" s="12"/>
      <c r="J634" s="6"/>
      <c r="K634" s="12"/>
      <c r="L634" s="25">
        <v>27.2</v>
      </c>
      <c r="M634" s="6">
        <f t="shared" si="10"/>
        <v>27.2</v>
      </c>
      <c r="N634" s="6"/>
      <c r="O634" s="6" t="s">
        <v>2580</v>
      </c>
      <c r="P634" s="15">
        <v>2.6880000000000001E-2</v>
      </c>
      <c r="Q634" s="18"/>
    </row>
    <row r="635" spans="1:17" s="1" customFormat="1" ht="20.100000000000001" customHeight="1" x14ac:dyDescent="0.15">
      <c r="A635" s="10">
        <v>633</v>
      </c>
      <c r="B635" s="25" t="s">
        <v>2583</v>
      </c>
      <c r="C635" s="8" t="s">
        <v>2584</v>
      </c>
      <c r="D635" s="31" t="s">
        <v>2515</v>
      </c>
      <c r="E635" s="6" t="s">
        <v>198</v>
      </c>
      <c r="F635" s="25">
        <v>2</v>
      </c>
      <c r="G635" s="11"/>
      <c r="H635" s="12"/>
      <c r="I635" s="12"/>
      <c r="J635" s="6"/>
      <c r="K635" s="12"/>
      <c r="L635" s="25">
        <v>18.3</v>
      </c>
      <c r="M635" s="6">
        <f t="shared" si="10"/>
        <v>36.6</v>
      </c>
      <c r="N635" s="6"/>
      <c r="O635" s="6" t="s">
        <v>2585</v>
      </c>
      <c r="P635" s="15">
        <v>2.9791999999999999E-2</v>
      </c>
      <c r="Q635" s="18"/>
    </row>
    <row r="636" spans="1:17" s="1" customFormat="1" ht="20.100000000000001" customHeight="1" x14ac:dyDescent="0.15">
      <c r="A636" s="10">
        <v>634</v>
      </c>
      <c r="B636" s="25" t="s">
        <v>2586</v>
      </c>
      <c r="C636" s="8" t="s">
        <v>2587</v>
      </c>
      <c r="D636" s="31" t="s">
        <v>2515</v>
      </c>
      <c r="E636" s="6" t="s">
        <v>198</v>
      </c>
      <c r="F636" s="25">
        <v>4</v>
      </c>
      <c r="G636" s="11"/>
      <c r="H636" s="12"/>
      <c r="I636" s="12"/>
      <c r="J636" s="6"/>
      <c r="K636" s="12"/>
      <c r="L636" s="25">
        <v>36.5</v>
      </c>
      <c r="M636" s="6">
        <f t="shared" si="10"/>
        <v>146</v>
      </c>
      <c r="N636" s="6"/>
      <c r="O636" s="6" t="s">
        <v>2588</v>
      </c>
      <c r="P636" s="15">
        <v>0.105728</v>
      </c>
      <c r="Q636" s="18"/>
    </row>
    <row r="637" spans="1:17" s="1" customFormat="1" ht="20.100000000000001" customHeight="1" x14ac:dyDescent="0.15">
      <c r="A637" s="10">
        <v>635</v>
      </c>
      <c r="B637" s="25" t="s">
        <v>2589</v>
      </c>
      <c r="C637" s="8" t="s">
        <v>2590</v>
      </c>
      <c r="D637" s="31" t="s">
        <v>2515</v>
      </c>
      <c r="E637" s="6" t="s">
        <v>198</v>
      </c>
      <c r="F637" s="25">
        <v>8</v>
      </c>
      <c r="G637" s="11"/>
      <c r="H637" s="12"/>
      <c r="I637" s="12"/>
      <c r="J637" s="6"/>
      <c r="K637" s="12"/>
      <c r="L637" s="25">
        <v>16.399999999999999</v>
      </c>
      <c r="M637" s="6">
        <f t="shared" si="10"/>
        <v>131.19999999999999</v>
      </c>
      <c r="N637" s="6"/>
      <c r="O637" s="6" t="s">
        <v>2591</v>
      </c>
      <c r="P637" s="15">
        <v>0.103936</v>
      </c>
      <c r="Q637" s="18"/>
    </row>
    <row r="638" spans="1:17" s="1" customFormat="1" ht="20.100000000000001" customHeight="1" x14ac:dyDescent="0.15">
      <c r="A638" s="10">
        <v>636</v>
      </c>
      <c r="B638" s="25" t="s">
        <v>2592</v>
      </c>
      <c r="C638" s="8" t="s">
        <v>2593</v>
      </c>
      <c r="D638" s="31" t="s">
        <v>2515</v>
      </c>
      <c r="E638" s="6" t="s">
        <v>198</v>
      </c>
      <c r="F638" s="25">
        <v>4</v>
      </c>
      <c r="G638" s="11"/>
      <c r="H638" s="12"/>
      <c r="I638" s="12"/>
      <c r="J638" s="6"/>
      <c r="K638" s="12"/>
      <c r="L638" s="25">
        <v>25.2</v>
      </c>
      <c r="M638" s="6">
        <f t="shared" si="10"/>
        <v>100.8</v>
      </c>
      <c r="N638" s="6"/>
      <c r="O638" s="6" t="s">
        <v>2594</v>
      </c>
      <c r="P638" s="15">
        <v>6.7648E-2</v>
      </c>
      <c r="Q638" s="18"/>
    </row>
    <row r="639" spans="1:17" s="1" customFormat="1" ht="20.100000000000001" customHeight="1" x14ac:dyDescent="0.15">
      <c r="A639" s="10">
        <v>637</v>
      </c>
      <c r="B639" s="25" t="s">
        <v>2595</v>
      </c>
      <c r="C639" s="8" t="s">
        <v>2596</v>
      </c>
      <c r="D639" s="31" t="s">
        <v>2597</v>
      </c>
      <c r="E639" s="6" t="s">
        <v>198</v>
      </c>
      <c r="F639" s="25">
        <v>4</v>
      </c>
      <c r="G639" s="11"/>
      <c r="H639" s="12"/>
      <c r="I639" s="12"/>
      <c r="J639" s="6"/>
      <c r="K639" s="12"/>
      <c r="L639" s="25">
        <v>9.6999999999999993</v>
      </c>
      <c r="M639" s="6">
        <f t="shared" si="10"/>
        <v>38.799999999999997</v>
      </c>
      <c r="N639" s="6"/>
      <c r="O639" s="6" t="s">
        <v>2598</v>
      </c>
      <c r="P639" s="15">
        <v>6.8224000000000007E-2</v>
      </c>
      <c r="Q639" s="18"/>
    </row>
    <row r="640" spans="1:17" s="1" customFormat="1" ht="20.100000000000001" customHeight="1" x14ac:dyDescent="0.15">
      <c r="A640" s="10">
        <v>638</v>
      </c>
      <c r="B640" s="25" t="s">
        <v>2599</v>
      </c>
      <c r="C640" s="8" t="s">
        <v>2600</v>
      </c>
      <c r="D640" s="31" t="s">
        <v>2597</v>
      </c>
      <c r="E640" s="6" t="s">
        <v>198</v>
      </c>
      <c r="F640" s="25">
        <v>2</v>
      </c>
      <c r="G640" s="11"/>
      <c r="H640" s="12"/>
      <c r="I640" s="12"/>
      <c r="J640" s="6"/>
      <c r="K640" s="12"/>
      <c r="L640" s="25">
        <v>9.1</v>
      </c>
      <c r="M640" s="6">
        <f t="shared" si="10"/>
        <v>18.2</v>
      </c>
      <c r="N640" s="6"/>
      <c r="O640" s="6" t="s">
        <v>2601</v>
      </c>
      <c r="P640" s="15">
        <v>1.2947999999999999E-2</v>
      </c>
      <c r="Q640" s="18"/>
    </row>
    <row r="641" spans="1:17" s="1" customFormat="1" ht="20.100000000000001" customHeight="1" x14ac:dyDescent="0.15">
      <c r="A641" s="10">
        <v>639</v>
      </c>
      <c r="B641" s="25" t="s">
        <v>2602</v>
      </c>
      <c r="C641" s="8" t="s">
        <v>2603</v>
      </c>
      <c r="D641" s="31" t="s">
        <v>2597</v>
      </c>
      <c r="E641" s="6" t="s">
        <v>198</v>
      </c>
      <c r="F641" s="25">
        <v>2</v>
      </c>
      <c r="G641" s="11"/>
      <c r="H641" s="12"/>
      <c r="I641" s="12"/>
      <c r="J641" s="6"/>
      <c r="K641" s="12"/>
      <c r="L641" s="25">
        <v>6.3</v>
      </c>
      <c r="M641" s="6">
        <f t="shared" si="10"/>
        <v>12.6</v>
      </c>
      <c r="N641" s="6"/>
      <c r="O641" s="6" t="s">
        <v>2604</v>
      </c>
      <c r="P641" s="15">
        <v>9.8279999999999999E-3</v>
      </c>
      <c r="Q641" s="18"/>
    </row>
    <row r="642" spans="1:17" s="1" customFormat="1" ht="20.100000000000001" customHeight="1" x14ac:dyDescent="0.15">
      <c r="A642" s="10">
        <v>640</v>
      </c>
      <c r="B642" s="25" t="s">
        <v>2605</v>
      </c>
      <c r="C642" s="8" t="s">
        <v>2606</v>
      </c>
      <c r="D642" s="31" t="s">
        <v>2597</v>
      </c>
      <c r="E642" s="6" t="s">
        <v>198</v>
      </c>
      <c r="F642" s="25">
        <v>4</v>
      </c>
      <c r="G642" s="11"/>
      <c r="H642" s="12"/>
      <c r="I642" s="12"/>
      <c r="J642" s="6"/>
      <c r="K642" s="12"/>
      <c r="L642" s="25">
        <v>8.1</v>
      </c>
      <c r="M642" s="6">
        <f t="shared" si="10"/>
        <v>32.4</v>
      </c>
      <c r="N642" s="6"/>
      <c r="O642" s="6" t="s">
        <v>2607</v>
      </c>
      <c r="P642" s="15">
        <v>2.1215999999999999E-2</v>
      </c>
      <c r="Q642" s="18"/>
    </row>
    <row r="643" spans="1:17" s="1" customFormat="1" ht="20.100000000000001" customHeight="1" x14ac:dyDescent="0.15">
      <c r="A643" s="10">
        <v>641</v>
      </c>
      <c r="B643" s="25" t="s">
        <v>2608</v>
      </c>
      <c r="C643" s="8" t="s">
        <v>2609</v>
      </c>
      <c r="D643" s="31" t="s">
        <v>2597</v>
      </c>
      <c r="E643" s="6" t="s">
        <v>198</v>
      </c>
      <c r="F643" s="25">
        <v>4</v>
      </c>
      <c r="G643" s="11"/>
      <c r="H643" s="12"/>
      <c r="I643" s="12"/>
      <c r="J643" s="6"/>
      <c r="K643" s="12"/>
      <c r="L643" s="25">
        <v>6.3</v>
      </c>
      <c r="M643" s="6">
        <f t="shared" si="10"/>
        <v>25.2</v>
      </c>
      <c r="N643" s="6"/>
      <c r="O643" s="6" t="s">
        <v>2610</v>
      </c>
      <c r="P643" s="15">
        <v>1.6535999999999999E-2</v>
      </c>
      <c r="Q643" s="18"/>
    </row>
    <row r="644" spans="1:17" s="1" customFormat="1" ht="20.100000000000001" customHeight="1" x14ac:dyDescent="0.15">
      <c r="A644" s="10">
        <v>642</v>
      </c>
      <c r="B644" s="25" t="s">
        <v>2611</v>
      </c>
      <c r="C644" s="8" t="s">
        <v>2612</v>
      </c>
      <c r="D644" s="31" t="s">
        <v>2597</v>
      </c>
      <c r="E644" s="6" t="s">
        <v>198</v>
      </c>
      <c r="F644" s="25">
        <v>2</v>
      </c>
      <c r="G644" s="11"/>
      <c r="H644" s="12"/>
      <c r="I644" s="12"/>
      <c r="J644" s="6"/>
      <c r="K644" s="12"/>
      <c r="L644" s="25">
        <v>7.4</v>
      </c>
      <c r="M644" s="6">
        <f t="shared" si="10"/>
        <v>14.8</v>
      </c>
      <c r="N644" s="6"/>
      <c r="O644" s="6" t="s">
        <v>2613</v>
      </c>
      <c r="P644" s="15">
        <v>9.672E-3</v>
      </c>
      <c r="Q644" s="18"/>
    </row>
    <row r="645" spans="1:17" s="1" customFormat="1" ht="20.100000000000001" customHeight="1" x14ac:dyDescent="0.15">
      <c r="A645" s="10">
        <v>643</v>
      </c>
      <c r="B645" s="25" t="s">
        <v>2614</v>
      </c>
      <c r="C645" s="8" t="s">
        <v>2615</v>
      </c>
      <c r="D645" s="31" t="s">
        <v>2597</v>
      </c>
      <c r="E645" s="6" t="s">
        <v>198</v>
      </c>
      <c r="F645" s="25">
        <v>2</v>
      </c>
      <c r="G645" s="11"/>
      <c r="H645" s="12"/>
      <c r="I645" s="12"/>
      <c r="J645" s="6"/>
      <c r="K645" s="12"/>
      <c r="L645" s="25">
        <v>12.9</v>
      </c>
      <c r="M645" s="6">
        <f t="shared" si="10"/>
        <v>25.8</v>
      </c>
      <c r="N645" s="6"/>
      <c r="O645" s="6" t="s">
        <v>2616</v>
      </c>
      <c r="P645" s="15">
        <v>1.6847999999999998E-2</v>
      </c>
      <c r="Q645" s="18"/>
    </row>
    <row r="646" spans="1:17" s="1" customFormat="1" ht="20.100000000000001" customHeight="1" x14ac:dyDescent="0.15">
      <c r="A646" s="10">
        <v>644</v>
      </c>
      <c r="B646" s="25" t="s">
        <v>2617</v>
      </c>
      <c r="C646" s="8" t="s">
        <v>2618</v>
      </c>
      <c r="D646" s="31" t="s">
        <v>2597</v>
      </c>
      <c r="E646" s="6" t="s">
        <v>198</v>
      </c>
      <c r="F646" s="25">
        <v>4</v>
      </c>
      <c r="G646" s="11"/>
      <c r="H646" s="12"/>
      <c r="I646" s="12"/>
      <c r="J646" s="6"/>
      <c r="K646" s="12"/>
      <c r="L646" s="25">
        <v>10.4</v>
      </c>
      <c r="M646" s="6">
        <f t="shared" si="10"/>
        <v>41.6</v>
      </c>
      <c r="N646" s="6"/>
      <c r="O646" s="6" t="s">
        <v>2619</v>
      </c>
      <c r="P646" s="15">
        <v>2.964E-2</v>
      </c>
      <c r="Q646" s="18"/>
    </row>
    <row r="647" spans="1:17" s="1" customFormat="1" ht="20.100000000000001" customHeight="1" x14ac:dyDescent="0.15">
      <c r="A647" s="10">
        <v>645</v>
      </c>
      <c r="B647" s="25" t="s">
        <v>2620</v>
      </c>
      <c r="C647" s="8" t="s">
        <v>2621</v>
      </c>
      <c r="D647" s="31" t="s">
        <v>2597</v>
      </c>
      <c r="E647" s="6" t="s">
        <v>198</v>
      </c>
      <c r="F647" s="25">
        <v>3</v>
      </c>
      <c r="G647" s="11"/>
      <c r="H647" s="12"/>
      <c r="I647" s="12"/>
      <c r="J647" s="6"/>
      <c r="K647" s="12"/>
      <c r="L647" s="25">
        <v>10.7</v>
      </c>
      <c r="M647" s="6">
        <f t="shared" si="10"/>
        <v>32.099999999999994</v>
      </c>
      <c r="N647" s="6"/>
      <c r="O647" s="6" t="s">
        <v>2622</v>
      </c>
      <c r="P647" s="15">
        <v>2.3165999999999999E-2</v>
      </c>
      <c r="Q647" s="18"/>
    </row>
    <row r="648" spans="1:17" s="1" customFormat="1" ht="20.100000000000001" customHeight="1" x14ac:dyDescent="0.15">
      <c r="A648" s="10">
        <v>646</v>
      </c>
      <c r="B648" s="25" t="s">
        <v>2623</v>
      </c>
      <c r="C648" s="8" t="s">
        <v>2624</v>
      </c>
      <c r="D648" s="31" t="s">
        <v>2597</v>
      </c>
      <c r="E648" s="6" t="s">
        <v>198</v>
      </c>
      <c r="F648" s="25">
        <v>3</v>
      </c>
      <c r="G648" s="11"/>
      <c r="H648" s="12"/>
      <c r="I648" s="12"/>
      <c r="J648" s="6"/>
      <c r="K648" s="12"/>
      <c r="L648" s="25">
        <v>10.7</v>
      </c>
      <c r="M648" s="6">
        <f t="shared" si="10"/>
        <v>32.099999999999994</v>
      </c>
      <c r="N648" s="6"/>
      <c r="O648" s="6" t="s">
        <v>2622</v>
      </c>
      <c r="P648" s="15">
        <v>2.3165999999999999E-2</v>
      </c>
      <c r="Q648" s="18"/>
    </row>
    <row r="649" spans="1:17" s="1" customFormat="1" ht="20.100000000000001" customHeight="1" x14ac:dyDescent="0.15">
      <c r="A649" s="10">
        <v>647</v>
      </c>
      <c r="B649" s="25" t="s">
        <v>2625</v>
      </c>
      <c r="C649" s="8" t="s">
        <v>2626</v>
      </c>
      <c r="D649" s="31" t="s">
        <v>2597</v>
      </c>
      <c r="E649" s="6" t="s">
        <v>198</v>
      </c>
      <c r="F649" s="25">
        <v>1</v>
      </c>
      <c r="G649" s="11"/>
      <c r="H649" s="12"/>
      <c r="I649" s="12"/>
      <c r="J649" s="6"/>
      <c r="K649" s="12"/>
      <c r="L649" s="25">
        <v>22.7</v>
      </c>
      <c r="M649" s="6">
        <f t="shared" si="10"/>
        <v>22.7</v>
      </c>
      <c r="N649" s="6"/>
      <c r="O649" s="6" t="s">
        <v>2627</v>
      </c>
      <c r="P649" s="15">
        <v>1.5521999999999999E-2</v>
      </c>
      <c r="Q649" s="18"/>
    </row>
    <row r="650" spans="1:17" s="1" customFormat="1" ht="20.100000000000001" customHeight="1" x14ac:dyDescent="0.15">
      <c r="A650" s="10">
        <v>648</v>
      </c>
      <c r="B650" s="25" t="s">
        <v>2628</v>
      </c>
      <c r="C650" s="8" t="s">
        <v>2629</v>
      </c>
      <c r="D650" s="31" t="s">
        <v>2597</v>
      </c>
      <c r="E650" s="6" t="s">
        <v>198</v>
      </c>
      <c r="F650" s="25">
        <v>1</v>
      </c>
      <c r="G650" s="11"/>
      <c r="H650" s="12"/>
      <c r="I650" s="12"/>
      <c r="J650" s="6"/>
      <c r="K650" s="12"/>
      <c r="L650" s="25">
        <v>22.7</v>
      </c>
      <c r="M650" s="6">
        <f t="shared" si="10"/>
        <v>22.7</v>
      </c>
      <c r="N650" s="6"/>
      <c r="O650" s="6" t="s">
        <v>2627</v>
      </c>
      <c r="P650" s="15">
        <v>1.5521999999999999E-2</v>
      </c>
      <c r="Q650" s="18"/>
    </row>
    <row r="651" spans="1:17" s="1" customFormat="1" ht="20.100000000000001" customHeight="1" x14ac:dyDescent="0.15">
      <c r="A651" s="10">
        <v>649</v>
      </c>
      <c r="B651" s="25" t="s">
        <v>2630</v>
      </c>
      <c r="C651" s="8" t="s">
        <v>2631</v>
      </c>
      <c r="D651" s="31" t="s">
        <v>2597</v>
      </c>
      <c r="E651" s="6" t="s">
        <v>198</v>
      </c>
      <c r="F651" s="25">
        <v>4</v>
      </c>
      <c r="G651" s="11"/>
      <c r="H651" s="12"/>
      <c r="I651" s="12"/>
      <c r="J651" s="6"/>
      <c r="K651" s="12"/>
      <c r="L651" s="25">
        <v>5.2</v>
      </c>
      <c r="M651" s="6">
        <f t="shared" si="10"/>
        <v>20.8</v>
      </c>
      <c r="N651" s="6"/>
      <c r="O651" s="6" t="s">
        <v>2632</v>
      </c>
      <c r="P651" s="15">
        <v>1.5288E-2</v>
      </c>
      <c r="Q651" s="18"/>
    </row>
    <row r="652" spans="1:17" s="1" customFormat="1" ht="20.100000000000001" customHeight="1" x14ac:dyDescent="0.15">
      <c r="A652" s="10">
        <v>650</v>
      </c>
      <c r="B652" s="25" t="s">
        <v>2633</v>
      </c>
      <c r="C652" s="8" t="s">
        <v>2634</v>
      </c>
      <c r="D652" s="31" t="s">
        <v>2597</v>
      </c>
      <c r="E652" s="6" t="s">
        <v>198</v>
      </c>
      <c r="F652" s="25">
        <v>2</v>
      </c>
      <c r="G652" s="11"/>
      <c r="H652" s="12"/>
      <c r="I652" s="12"/>
      <c r="J652" s="6"/>
      <c r="K652" s="12"/>
      <c r="L652" s="25">
        <v>7.3</v>
      </c>
      <c r="M652" s="6">
        <f t="shared" si="10"/>
        <v>14.6</v>
      </c>
      <c r="N652" s="6"/>
      <c r="O652" s="6" t="s">
        <v>2635</v>
      </c>
      <c r="P652" s="15">
        <v>1.17E-2</v>
      </c>
      <c r="Q652" s="18"/>
    </row>
    <row r="653" spans="1:17" s="1" customFormat="1" ht="20.100000000000001" customHeight="1" x14ac:dyDescent="0.15">
      <c r="A653" s="10">
        <v>651</v>
      </c>
      <c r="B653" s="25" t="s">
        <v>2636</v>
      </c>
      <c r="C653" s="8" t="s">
        <v>2637</v>
      </c>
      <c r="D653" s="31" t="s">
        <v>2597</v>
      </c>
      <c r="E653" s="6" t="s">
        <v>198</v>
      </c>
      <c r="F653" s="25">
        <v>2</v>
      </c>
      <c r="G653" s="11"/>
      <c r="H653" s="12"/>
      <c r="I653" s="12"/>
      <c r="J653" s="6"/>
      <c r="K653" s="12"/>
      <c r="L653" s="25">
        <v>9.1</v>
      </c>
      <c r="M653" s="6">
        <f t="shared" si="10"/>
        <v>18.2</v>
      </c>
      <c r="N653" s="6"/>
      <c r="O653" s="6" t="s">
        <v>2638</v>
      </c>
      <c r="P653" s="15">
        <v>1.404E-2</v>
      </c>
      <c r="Q653" s="18"/>
    </row>
    <row r="654" spans="1:17" s="1" customFormat="1" ht="20.100000000000001" customHeight="1" x14ac:dyDescent="0.15">
      <c r="A654" s="10">
        <v>652</v>
      </c>
      <c r="B654" s="25" t="s">
        <v>2639</v>
      </c>
      <c r="C654" s="8" t="s">
        <v>2640</v>
      </c>
      <c r="D654" s="31" t="s">
        <v>2597</v>
      </c>
      <c r="E654" s="6" t="s">
        <v>198</v>
      </c>
      <c r="F654" s="25">
        <v>28</v>
      </c>
      <c r="G654" s="11"/>
      <c r="H654" s="12"/>
      <c r="I654" s="12"/>
      <c r="J654" s="6"/>
      <c r="K654" s="12"/>
      <c r="L654" s="25">
        <v>7.5</v>
      </c>
      <c r="M654" s="6">
        <f t="shared" si="10"/>
        <v>210</v>
      </c>
      <c r="N654" s="6"/>
      <c r="O654" s="6" t="s">
        <v>2635</v>
      </c>
      <c r="P654" s="15">
        <v>0.1638</v>
      </c>
      <c r="Q654" s="18"/>
    </row>
    <row r="655" spans="1:17" s="1" customFormat="1" ht="20.100000000000001" customHeight="1" x14ac:dyDescent="0.15">
      <c r="A655" s="10">
        <v>653</v>
      </c>
      <c r="B655" s="25" t="s">
        <v>2641</v>
      </c>
      <c r="C655" s="8" t="s">
        <v>2642</v>
      </c>
      <c r="D655" s="31" t="s">
        <v>2597</v>
      </c>
      <c r="E655" s="6" t="s">
        <v>198</v>
      </c>
      <c r="F655" s="25">
        <v>40</v>
      </c>
      <c r="G655" s="11"/>
      <c r="H655" s="12"/>
      <c r="I655" s="12"/>
      <c r="J655" s="6"/>
      <c r="K655" s="12"/>
      <c r="L655" s="25">
        <v>6.3</v>
      </c>
      <c r="M655" s="6">
        <f t="shared" si="10"/>
        <v>252</v>
      </c>
      <c r="N655" s="6"/>
      <c r="O655" s="6" t="s">
        <v>2643</v>
      </c>
      <c r="P655" s="15">
        <v>0.20280000000000001</v>
      </c>
      <c r="Q655" s="18"/>
    </row>
    <row r="656" spans="1:17" s="1" customFormat="1" ht="20.100000000000001" customHeight="1" x14ac:dyDescent="0.15">
      <c r="A656" s="10">
        <v>654</v>
      </c>
      <c r="B656" s="25" t="s">
        <v>2644</v>
      </c>
      <c r="C656" s="8" t="s">
        <v>2645</v>
      </c>
      <c r="D656" s="31" t="s">
        <v>2597</v>
      </c>
      <c r="E656" s="6" t="s">
        <v>198</v>
      </c>
      <c r="F656" s="25">
        <v>28</v>
      </c>
      <c r="G656" s="11"/>
      <c r="H656" s="12"/>
      <c r="I656" s="12"/>
      <c r="J656" s="6"/>
      <c r="K656" s="12"/>
      <c r="L656" s="25">
        <v>7.4</v>
      </c>
      <c r="M656" s="6">
        <f t="shared" si="10"/>
        <v>207.20000000000002</v>
      </c>
      <c r="N656" s="6"/>
      <c r="O656" s="6" t="s">
        <v>2646</v>
      </c>
      <c r="P656" s="15">
        <v>0.15943199999999999</v>
      </c>
      <c r="Q656" s="18"/>
    </row>
    <row r="657" spans="1:17" s="1" customFormat="1" ht="20.100000000000001" customHeight="1" x14ac:dyDescent="0.15">
      <c r="A657" s="10">
        <v>655</v>
      </c>
      <c r="B657" s="25" t="s">
        <v>2647</v>
      </c>
      <c r="C657" s="8" t="s">
        <v>2648</v>
      </c>
      <c r="D657" s="31" t="s">
        <v>2597</v>
      </c>
      <c r="E657" s="6" t="s">
        <v>198</v>
      </c>
      <c r="F657" s="25">
        <v>54</v>
      </c>
      <c r="G657" s="11"/>
      <c r="H657" s="12"/>
      <c r="I657" s="12"/>
      <c r="J657" s="6"/>
      <c r="K657" s="12"/>
      <c r="L657" s="25">
        <v>17.8</v>
      </c>
      <c r="M657" s="6">
        <f t="shared" si="10"/>
        <v>961.2</v>
      </c>
      <c r="N657" s="6"/>
      <c r="O657" s="6" t="s">
        <v>2649</v>
      </c>
      <c r="P657" s="15">
        <v>0.68655600000000006</v>
      </c>
      <c r="Q657" s="18"/>
    </row>
    <row r="658" spans="1:17" s="1" customFormat="1" ht="20.100000000000001" customHeight="1" x14ac:dyDescent="0.15">
      <c r="A658" s="10">
        <v>656</v>
      </c>
      <c r="B658" s="25" t="s">
        <v>2650</v>
      </c>
      <c r="C658" s="8" t="s">
        <v>2651</v>
      </c>
      <c r="D658" s="31" t="s">
        <v>2597</v>
      </c>
      <c r="E658" s="6" t="s">
        <v>198</v>
      </c>
      <c r="F658" s="25">
        <v>6</v>
      </c>
      <c r="G658" s="11"/>
      <c r="H658" s="12"/>
      <c r="I658" s="12"/>
      <c r="J658" s="6"/>
      <c r="K658" s="12"/>
      <c r="L658" s="25">
        <v>10.7</v>
      </c>
      <c r="M658" s="6">
        <f t="shared" si="10"/>
        <v>64.199999999999989</v>
      </c>
      <c r="N658" s="6"/>
      <c r="O658" s="6" t="s">
        <v>2652</v>
      </c>
      <c r="P658" s="15">
        <v>4.8672E-2</v>
      </c>
      <c r="Q658" s="18"/>
    </row>
    <row r="659" spans="1:17" s="1" customFormat="1" ht="20.100000000000001" customHeight="1" x14ac:dyDescent="0.15">
      <c r="A659" s="10">
        <v>657</v>
      </c>
      <c r="B659" s="25" t="s">
        <v>2653</v>
      </c>
      <c r="C659" s="8" t="s">
        <v>2654</v>
      </c>
      <c r="D659" s="31" t="s">
        <v>2597</v>
      </c>
      <c r="E659" s="6" t="s">
        <v>198</v>
      </c>
      <c r="F659" s="25">
        <v>10</v>
      </c>
      <c r="G659" s="11"/>
      <c r="H659" s="12"/>
      <c r="I659" s="12"/>
      <c r="J659" s="6"/>
      <c r="K659" s="12"/>
      <c r="L659" s="25">
        <v>12.5</v>
      </c>
      <c r="M659" s="6">
        <f t="shared" si="10"/>
        <v>125</v>
      </c>
      <c r="N659" s="6"/>
      <c r="O659" s="6" t="s">
        <v>2655</v>
      </c>
      <c r="P659" s="15">
        <v>9.2039999999999997E-2</v>
      </c>
      <c r="Q659" s="18"/>
    </row>
    <row r="660" spans="1:17" s="1" customFormat="1" ht="20.100000000000001" customHeight="1" x14ac:dyDescent="0.15">
      <c r="A660" s="10">
        <v>658</v>
      </c>
      <c r="B660" s="25" t="s">
        <v>2656</v>
      </c>
      <c r="C660" s="8" t="s">
        <v>2657</v>
      </c>
      <c r="D660" s="31" t="s">
        <v>2597</v>
      </c>
      <c r="E660" s="6" t="s">
        <v>198</v>
      </c>
      <c r="F660" s="25">
        <v>14</v>
      </c>
      <c r="G660" s="11"/>
      <c r="H660" s="12"/>
      <c r="I660" s="12"/>
      <c r="J660" s="6"/>
      <c r="K660" s="12"/>
      <c r="L660" s="25">
        <v>12.2</v>
      </c>
      <c r="M660" s="6">
        <f t="shared" si="10"/>
        <v>170.79999999999998</v>
      </c>
      <c r="N660" s="6"/>
      <c r="O660" s="6" t="s">
        <v>2658</v>
      </c>
      <c r="P660" s="15">
        <v>0.12667200000000001</v>
      </c>
      <c r="Q660" s="18"/>
    </row>
    <row r="661" spans="1:17" s="1" customFormat="1" ht="20.100000000000001" customHeight="1" x14ac:dyDescent="0.15">
      <c r="A661" s="10">
        <v>659</v>
      </c>
      <c r="B661" s="25" t="s">
        <v>2659</v>
      </c>
      <c r="C661" s="8" t="s">
        <v>2660</v>
      </c>
      <c r="D661" s="31" t="s">
        <v>2597</v>
      </c>
      <c r="E661" s="6" t="s">
        <v>198</v>
      </c>
      <c r="F661" s="25">
        <v>6</v>
      </c>
      <c r="G661" s="11"/>
      <c r="H661" s="12"/>
      <c r="I661" s="12"/>
      <c r="J661" s="6"/>
      <c r="K661" s="12"/>
      <c r="L661" s="25">
        <v>14.2</v>
      </c>
      <c r="M661" s="6">
        <f t="shared" si="10"/>
        <v>85.199999999999989</v>
      </c>
      <c r="N661" s="6"/>
      <c r="O661" s="6" t="s">
        <v>2661</v>
      </c>
      <c r="P661" s="15">
        <v>6.2244000000000001E-2</v>
      </c>
      <c r="Q661" s="18"/>
    </row>
    <row r="662" spans="1:17" s="1" customFormat="1" ht="20.100000000000001" customHeight="1" x14ac:dyDescent="0.15">
      <c r="A662" s="10">
        <v>660</v>
      </c>
      <c r="B662" s="25" t="s">
        <v>2662</v>
      </c>
      <c r="C662" s="8" t="s">
        <v>2663</v>
      </c>
      <c r="D662" s="31" t="s">
        <v>2597</v>
      </c>
      <c r="E662" s="6" t="s">
        <v>198</v>
      </c>
      <c r="F662" s="25">
        <v>6</v>
      </c>
      <c r="G662" s="11"/>
      <c r="H662" s="12"/>
      <c r="I662" s="12"/>
      <c r="J662" s="6"/>
      <c r="K662" s="12"/>
      <c r="L662" s="25">
        <v>14.5</v>
      </c>
      <c r="M662" s="6">
        <f t="shared" si="10"/>
        <v>87</v>
      </c>
      <c r="N662" s="6"/>
      <c r="O662" s="6" t="s">
        <v>2664</v>
      </c>
      <c r="P662" s="15">
        <v>6.318E-2</v>
      </c>
      <c r="Q662" s="18"/>
    </row>
    <row r="663" spans="1:17" s="1" customFormat="1" ht="20.100000000000001" customHeight="1" x14ac:dyDescent="0.15">
      <c r="A663" s="10">
        <v>661</v>
      </c>
      <c r="B663" s="25" t="s">
        <v>2665</v>
      </c>
      <c r="C663" s="8" t="s">
        <v>2666</v>
      </c>
      <c r="D663" s="31" t="s">
        <v>2597</v>
      </c>
      <c r="E663" s="6" t="s">
        <v>198</v>
      </c>
      <c r="F663" s="25">
        <v>6</v>
      </c>
      <c r="G663" s="11"/>
      <c r="H663" s="12"/>
      <c r="I663" s="12"/>
      <c r="J663" s="6"/>
      <c r="K663" s="12"/>
      <c r="L663" s="25">
        <v>13.8</v>
      </c>
      <c r="M663" s="6">
        <f t="shared" si="10"/>
        <v>82.800000000000011</v>
      </c>
      <c r="N663" s="6"/>
      <c r="O663" s="6" t="s">
        <v>2667</v>
      </c>
      <c r="P663" s="15">
        <v>6.0839999999999998E-2</v>
      </c>
      <c r="Q663" s="18"/>
    </row>
    <row r="664" spans="1:17" s="1" customFormat="1" ht="20.100000000000001" customHeight="1" x14ac:dyDescent="0.15">
      <c r="A664" s="10">
        <v>662</v>
      </c>
      <c r="B664" s="25" t="s">
        <v>2668</v>
      </c>
      <c r="C664" s="8" t="s">
        <v>2669</v>
      </c>
      <c r="D664" s="31" t="s">
        <v>2597</v>
      </c>
      <c r="E664" s="6" t="s">
        <v>198</v>
      </c>
      <c r="F664" s="25">
        <v>12</v>
      </c>
      <c r="G664" s="11"/>
      <c r="H664" s="12"/>
      <c r="I664" s="12"/>
      <c r="J664" s="6"/>
      <c r="K664" s="12"/>
      <c r="L664" s="25">
        <v>21.1</v>
      </c>
      <c r="M664" s="6">
        <f t="shared" si="10"/>
        <v>253.20000000000002</v>
      </c>
      <c r="N664" s="6"/>
      <c r="O664" s="6" t="s">
        <v>2670</v>
      </c>
      <c r="P664" s="15">
        <v>0.17877599999999999</v>
      </c>
      <c r="Q664" s="18"/>
    </row>
    <row r="665" spans="1:17" s="1" customFormat="1" ht="20.100000000000001" customHeight="1" x14ac:dyDescent="0.15">
      <c r="A665" s="10">
        <v>663</v>
      </c>
      <c r="B665" s="25" t="s">
        <v>2671</v>
      </c>
      <c r="C665" s="8" t="s">
        <v>2672</v>
      </c>
      <c r="D665" s="31" t="s">
        <v>2597</v>
      </c>
      <c r="E665" s="6" t="s">
        <v>198</v>
      </c>
      <c r="F665" s="25">
        <v>8</v>
      </c>
      <c r="G665" s="11"/>
      <c r="H665" s="12"/>
      <c r="I665" s="12"/>
      <c r="J665" s="6"/>
      <c r="K665" s="12"/>
      <c r="L665" s="25">
        <v>13.3</v>
      </c>
      <c r="M665" s="6">
        <f t="shared" ref="M665:M728" si="11">L665*F665</f>
        <v>106.4</v>
      </c>
      <c r="N665" s="6"/>
      <c r="O665" s="6" t="s">
        <v>2673</v>
      </c>
      <c r="P665" s="15">
        <v>7.8623999999999999E-2</v>
      </c>
      <c r="Q665" s="18"/>
    </row>
    <row r="666" spans="1:17" s="1" customFormat="1" ht="20.100000000000001" customHeight="1" x14ac:dyDescent="0.15">
      <c r="A666" s="10">
        <v>664</v>
      </c>
      <c r="B666" s="25" t="s">
        <v>2674</v>
      </c>
      <c r="C666" s="8" t="s">
        <v>2675</v>
      </c>
      <c r="D666" s="31" t="s">
        <v>2597</v>
      </c>
      <c r="E666" s="6" t="s">
        <v>198</v>
      </c>
      <c r="F666" s="25">
        <v>2</v>
      </c>
      <c r="G666" s="11"/>
      <c r="H666" s="12"/>
      <c r="I666" s="12"/>
      <c r="J666" s="6"/>
      <c r="K666" s="12"/>
      <c r="L666" s="25">
        <v>21.7</v>
      </c>
      <c r="M666" s="6">
        <f t="shared" si="11"/>
        <v>43.4</v>
      </c>
      <c r="N666" s="6"/>
      <c r="O666" s="6" t="s">
        <v>2676</v>
      </c>
      <c r="P666" s="15">
        <v>3.0575999999999999E-2</v>
      </c>
      <c r="Q666" s="18"/>
    </row>
    <row r="667" spans="1:17" s="1" customFormat="1" ht="20.100000000000001" customHeight="1" x14ac:dyDescent="0.15">
      <c r="A667" s="10">
        <v>665</v>
      </c>
      <c r="B667" s="25" t="s">
        <v>2677</v>
      </c>
      <c r="C667" s="8" t="s">
        <v>2678</v>
      </c>
      <c r="D667" s="31" t="s">
        <v>2597</v>
      </c>
      <c r="E667" s="6" t="s">
        <v>198</v>
      </c>
      <c r="F667" s="25">
        <v>2</v>
      </c>
      <c r="G667" s="11"/>
      <c r="H667" s="12"/>
      <c r="I667" s="12"/>
      <c r="J667" s="6"/>
      <c r="K667" s="12"/>
      <c r="L667" s="25">
        <v>22.8</v>
      </c>
      <c r="M667" s="6">
        <f t="shared" si="11"/>
        <v>45.6</v>
      </c>
      <c r="N667" s="6"/>
      <c r="O667" s="6" t="s">
        <v>2679</v>
      </c>
      <c r="P667" s="15">
        <v>8.1535999999999997E-2</v>
      </c>
      <c r="Q667" s="18"/>
    </row>
    <row r="668" spans="1:17" s="1" customFormat="1" ht="20.100000000000001" customHeight="1" x14ac:dyDescent="0.15">
      <c r="A668" s="10">
        <v>666</v>
      </c>
      <c r="B668" s="25" t="s">
        <v>2680</v>
      </c>
      <c r="C668" s="8" t="s">
        <v>2681</v>
      </c>
      <c r="D668" s="31" t="s">
        <v>2597</v>
      </c>
      <c r="E668" s="6" t="s">
        <v>198</v>
      </c>
      <c r="F668" s="25">
        <v>10</v>
      </c>
      <c r="G668" s="11"/>
      <c r="H668" s="12"/>
      <c r="I668" s="12"/>
      <c r="J668" s="6"/>
      <c r="K668" s="12"/>
      <c r="L668" s="25">
        <v>9.1999999999999993</v>
      </c>
      <c r="M668" s="6">
        <f t="shared" si="11"/>
        <v>92</v>
      </c>
      <c r="N668" s="6"/>
      <c r="O668" s="6" t="s">
        <v>2682</v>
      </c>
      <c r="P668" s="15">
        <v>7.0980000000000001E-2</v>
      </c>
      <c r="Q668" s="18"/>
    </row>
    <row r="669" spans="1:17" s="1" customFormat="1" ht="20.100000000000001" customHeight="1" x14ac:dyDescent="0.15">
      <c r="A669" s="10">
        <v>667</v>
      </c>
      <c r="B669" s="25" t="s">
        <v>2683</v>
      </c>
      <c r="C669" s="8" t="s">
        <v>2684</v>
      </c>
      <c r="D669" s="31" t="s">
        <v>2597</v>
      </c>
      <c r="E669" s="6" t="s">
        <v>198</v>
      </c>
      <c r="F669" s="25">
        <v>4</v>
      </c>
      <c r="G669" s="11"/>
      <c r="H669" s="12"/>
      <c r="I669" s="12"/>
      <c r="J669" s="6"/>
      <c r="K669" s="12"/>
      <c r="L669" s="25">
        <v>13</v>
      </c>
      <c r="M669" s="6">
        <f t="shared" si="11"/>
        <v>52</v>
      </c>
      <c r="N669" s="6"/>
      <c r="O669" s="6" t="s">
        <v>2685</v>
      </c>
      <c r="P669" s="15">
        <v>3.8376E-2</v>
      </c>
      <c r="Q669" s="18"/>
    </row>
    <row r="670" spans="1:17" s="1" customFormat="1" ht="20.100000000000001" customHeight="1" x14ac:dyDescent="0.15">
      <c r="A670" s="10">
        <v>668</v>
      </c>
      <c r="B670" s="25" t="s">
        <v>2686</v>
      </c>
      <c r="C670" s="8" t="s">
        <v>2687</v>
      </c>
      <c r="D670" s="31" t="s">
        <v>2597</v>
      </c>
      <c r="E670" s="6" t="s">
        <v>198</v>
      </c>
      <c r="F670" s="25">
        <v>2</v>
      </c>
      <c r="G670" s="11"/>
      <c r="H670" s="12"/>
      <c r="I670" s="12"/>
      <c r="J670" s="6"/>
      <c r="K670" s="12"/>
      <c r="L670" s="25">
        <v>15.1</v>
      </c>
      <c r="M670" s="6">
        <f t="shared" si="11"/>
        <v>30.2</v>
      </c>
      <c r="N670" s="6"/>
      <c r="O670" s="6" t="s">
        <v>2688</v>
      </c>
      <c r="P670" s="15">
        <v>2.1996000000000002E-2</v>
      </c>
      <c r="Q670" s="18"/>
    </row>
    <row r="671" spans="1:17" s="1" customFormat="1" ht="20.100000000000001" customHeight="1" x14ac:dyDescent="0.15">
      <c r="A671" s="10">
        <v>669</v>
      </c>
      <c r="B671" s="25" t="s">
        <v>2689</v>
      </c>
      <c r="C671" s="8" t="s">
        <v>2690</v>
      </c>
      <c r="D671" s="31" t="s">
        <v>2597</v>
      </c>
      <c r="E671" s="6" t="s">
        <v>198</v>
      </c>
      <c r="F671" s="25">
        <v>2</v>
      </c>
      <c r="G671" s="11"/>
      <c r="H671" s="12"/>
      <c r="I671" s="12"/>
      <c r="J671" s="6"/>
      <c r="K671" s="12"/>
      <c r="L671" s="25">
        <v>15.7</v>
      </c>
      <c r="M671" s="6">
        <f t="shared" si="11"/>
        <v>31.4</v>
      </c>
      <c r="N671" s="6"/>
      <c r="O671" s="6" t="s">
        <v>2691</v>
      </c>
      <c r="P671" s="15">
        <v>2.2620000000000001E-2</v>
      </c>
      <c r="Q671" s="18"/>
    </row>
    <row r="672" spans="1:17" s="1" customFormat="1" ht="20.100000000000001" customHeight="1" x14ac:dyDescent="0.15">
      <c r="A672" s="10">
        <v>670</v>
      </c>
      <c r="B672" s="25" t="s">
        <v>2692</v>
      </c>
      <c r="C672" s="8" t="s">
        <v>2693</v>
      </c>
      <c r="D672" s="31" t="s">
        <v>2597</v>
      </c>
      <c r="E672" s="6" t="s">
        <v>198</v>
      </c>
      <c r="F672" s="25">
        <v>4</v>
      </c>
      <c r="G672" s="11"/>
      <c r="H672" s="12"/>
      <c r="I672" s="12"/>
      <c r="J672" s="6"/>
      <c r="K672" s="12"/>
      <c r="L672" s="25">
        <v>12.6</v>
      </c>
      <c r="M672" s="6">
        <f t="shared" si="11"/>
        <v>50.4</v>
      </c>
      <c r="N672" s="6"/>
      <c r="O672" s="6" t="s">
        <v>2694</v>
      </c>
      <c r="P672" s="15">
        <v>3.7440000000000001E-2</v>
      </c>
      <c r="Q672" s="18"/>
    </row>
    <row r="673" spans="1:17" s="1" customFormat="1" ht="20.100000000000001" customHeight="1" x14ac:dyDescent="0.15">
      <c r="A673" s="10">
        <v>671</v>
      </c>
      <c r="B673" s="25" t="s">
        <v>2695</v>
      </c>
      <c r="C673" s="8" t="s">
        <v>2696</v>
      </c>
      <c r="D673" s="31" t="s">
        <v>2597</v>
      </c>
      <c r="E673" s="6" t="s">
        <v>198</v>
      </c>
      <c r="F673" s="25">
        <v>4</v>
      </c>
      <c r="G673" s="11"/>
      <c r="H673" s="12"/>
      <c r="I673" s="12"/>
      <c r="J673" s="6"/>
      <c r="K673" s="12"/>
      <c r="L673" s="25">
        <v>8.5</v>
      </c>
      <c r="M673" s="6">
        <f t="shared" si="11"/>
        <v>34</v>
      </c>
      <c r="N673" s="6"/>
      <c r="O673" s="6" t="s">
        <v>2697</v>
      </c>
      <c r="P673" s="15">
        <v>2.6519999999999998E-2</v>
      </c>
      <c r="Q673" s="18"/>
    </row>
    <row r="674" spans="1:17" s="1" customFormat="1" ht="20.100000000000001" customHeight="1" x14ac:dyDescent="0.15">
      <c r="A674" s="10">
        <v>672</v>
      </c>
      <c r="B674" s="25" t="s">
        <v>2698</v>
      </c>
      <c r="C674" s="8" t="s">
        <v>2699</v>
      </c>
      <c r="D674" s="31" t="s">
        <v>2597</v>
      </c>
      <c r="E674" s="6" t="s">
        <v>198</v>
      </c>
      <c r="F674" s="25">
        <v>4</v>
      </c>
      <c r="G674" s="11"/>
      <c r="H674" s="12"/>
      <c r="I674" s="12"/>
      <c r="J674" s="6"/>
      <c r="K674" s="12"/>
      <c r="L674" s="25">
        <v>8.4</v>
      </c>
      <c r="M674" s="6">
        <f t="shared" si="11"/>
        <v>33.6</v>
      </c>
      <c r="N674" s="6"/>
      <c r="O674" s="6" t="s">
        <v>2700</v>
      </c>
      <c r="P674" s="15">
        <v>2.6207999999999999E-2</v>
      </c>
      <c r="Q674" s="18"/>
    </row>
    <row r="675" spans="1:17" s="1" customFormat="1" ht="20.100000000000001" customHeight="1" x14ac:dyDescent="0.15">
      <c r="A675" s="10">
        <v>673</v>
      </c>
      <c r="B675" s="25" t="s">
        <v>2701</v>
      </c>
      <c r="C675" s="8" t="s">
        <v>2702</v>
      </c>
      <c r="D675" s="31" t="s">
        <v>2597</v>
      </c>
      <c r="E675" s="6" t="s">
        <v>198</v>
      </c>
      <c r="F675" s="25">
        <v>4</v>
      </c>
      <c r="G675" s="11"/>
      <c r="H675" s="12"/>
      <c r="I675" s="12"/>
      <c r="J675" s="6"/>
      <c r="K675" s="12"/>
      <c r="L675" s="25">
        <v>12.6</v>
      </c>
      <c r="M675" s="6">
        <f t="shared" si="11"/>
        <v>50.4</v>
      </c>
      <c r="N675" s="6"/>
      <c r="O675" s="6" t="s">
        <v>2703</v>
      </c>
      <c r="P675" s="15">
        <v>3.7128000000000001E-2</v>
      </c>
      <c r="Q675" s="18"/>
    </row>
    <row r="676" spans="1:17" s="1" customFormat="1" ht="20.100000000000001" customHeight="1" x14ac:dyDescent="0.15">
      <c r="A676" s="10">
        <v>674</v>
      </c>
      <c r="B676" s="25" t="s">
        <v>2704</v>
      </c>
      <c r="C676" s="8" t="s">
        <v>2705</v>
      </c>
      <c r="D676" s="31" t="s">
        <v>1420</v>
      </c>
      <c r="E676" s="6" t="s">
        <v>198</v>
      </c>
      <c r="F676" s="25">
        <v>1</v>
      </c>
      <c r="G676" s="11"/>
      <c r="H676" s="12"/>
      <c r="I676" s="12"/>
      <c r="J676" s="6"/>
      <c r="K676" s="12"/>
      <c r="L676" s="25">
        <v>902.8</v>
      </c>
      <c r="M676" s="6">
        <f t="shared" si="11"/>
        <v>902.8</v>
      </c>
      <c r="N676" s="6"/>
      <c r="O676" s="6" t="s">
        <v>2706</v>
      </c>
      <c r="P676" s="15">
        <v>1.307982</v>
      </c>
      <c r="Q676" s="18"/>
    </row>
    <row r="677" spans="1:17" s="1" customFormat="1" ht="20.100000000000001" customHeight="1" x14ac:dyDescent="0.15">
      <c r="A677" s="10">
        <v>675</v>
      </c>
      <c r="B677" s="25" t="s">
        <v>2707</v>
      </c>
      <c r="C677" s="8" t="s">
        <v>2708</v>
      </c>
      <c r="D677" s="31" t="s">
        <v>1420</v>
      </c>
      <c r="E677" s="6" t="s">
        <v>198</v>
      </c>
      <c r="F677" s="25">
        <v>1</v>
      </c>
      <c r="G677" s="11"/>
      <c r="H677" s="12"/>
      <c r="I677" s="12"/>
      <c r="J677" s="6"/>
      <c r="K677" s="12"/>
      <c r="L677" s="25">
        <v>902.8</v>
      </c>
      <c r="M677" s="6">
        <f t="shared" si="11"/>
        <v>902.8</v>
      </c>
      <c r="N677" s="6"/>
      <c r="O677" s="6" t="s">
        <v>2706</v>
      </c>
      <c r="P677" s="15">
        <v>1.307982</v>
      </c>
      <c r="Q677" s="18"/>
    </row>
    <row r="678" spans="1:17" s="1" customFormat="1" ht="20.100000000000001" customHeight="1" x14ac:dyDescent="0.15">
      <c r="A678" s="10">
        <v>676</v>
      </c>
      <c r="B678" s="25" t="s">
        <v>2709</v>
      </c>
      <c r="C678" s="8" t="s">
        <v>2710</v>
      </c>
      <c r="D678" s="31" t="s">
        <v>1420</v>
      </c>
      <c r="E678" s="6" t="s">
        <v>198</v>
      </c>
      <c r="F678" s="25">
        <v>1</v>
      </c>
      <c r="G678" s="11"/>
      <c r="H678" s="12"/>
      <c r="I678" s="12"/>
      <c r="J678" s="6"/>
      <c r="K678" s="12"/>
      <c r="L678" s="25">
        <v>904.4</v>
      </c>
      <c r="M678" s="6">
        <f t="shared" si="11"/>
        <v>904.4</v>
      </c>
      <c r="N678" s="6"/>
      <c r="O678" s="6" t="s">
        <v>2711</v>
      </c>
      <c r="P678" s="15">
        <v>1.6589039999999999</v>
      </c>
      <c r="Q678" s="18"/>
    </row>
    <row r="679" spans="1:17" s="1" customFormat="1" ht="20.100000000000001" customHeight="1" x14ac:dyDescent="0.15">
      <c r="A679" s="10">
        <v>677</v>
      </c>
      <c r="B679" s="25" t="s">
        <v>2712</v>
      </c>
      <c r="C679" s="8" t="s">
        <v>2713</v>
      </c>
      <c r="D679" s="31" t="s">
        <v>1420</v>
      </c>
      <c r="E679" s="6" t="s">
        <v>198</v>
      </c>
      <c r="F679" s="25">
        <v>1</v>
      </c>
      <c r="G679" s="11"/>
      <c r="H679" s="12"/>
      <c r="I679" s="12"/>
      <c r="J679" s="6"/>
      <c r="K679" s="12"/>
      <c r="L679" s="25">
        <v>904.4</v>
      </c>
      <c r="M679" s="6">
        <f t="shared" si="11"/>
        <v>904.4</v>
      </c>
      <c r="N679" s="6"/>
      <c r="O679" s="6" t="s">
        <v>2711</v>
      </c>
      <c r="P679" s="15">
        <v>1.6589039999999999</v>
      </c>
      <c r="Q679" s="18"/>
    </row>
    <row r="680" spans="1:17" s="1" customFormat="1" ht="20.100000000000001" customHeight="1" x14ac:dyDescent="0.15">
      <c r="A680" s="10">
        <v>678</v>
      </c>
      <c r="B680" s="25" t="s">
        <v>2714</v>
      </c>
      <c r="C680" s="8" t="s">
        <v>2715</v>
      </c>
      <c r="D680" s="31" t="s">
        <v>2390</v>
      </c>
      <c r="E680" s="6" t="s">
        <v>198</v>
      </c>
      <c r="F680" s="25">
        <v>1</v>
      </c>
      <c r="G680" s="11"/>
      <c r="H680" s="12"/>
      <c r="I680" s="12"/>
      <c r="J680" s="6"/>
      <c r="K680" s="12"/>
      <c r="L680" s="25">
        <v>326.3</v>
      </c>
      <c r="M680" s="6">
        <f t="shared" si="11"/>
        <v>326.3</v>
      </c>
      <c r="N680" s="6"/>
      <c r="O680" s="6" t="s">
        <v>2716</v>
      </c>
      <c r="P680" s="15">
        <v>0.52804799999999996</v>
      </c>
      <c r="Q680" s="18"/>
    </row>
    <row r="681" spans="1:17" s="1" customFormat="1" ht="20.100000000000001" customHeight="1" x14ac:dyDescent="0.15">
      <c r="A681" s="10">
        <v>679</v>
      </c>
      <c r="B681" s="25" t="s">
        <v>2717</v>
      </c>
      <c r="C681" s="8" t="s">
        <v>2718</v>
      </c>
      <c r="D681" s="31" t="s">
        <v>2390</v>
      </c>
      <c r="E681" s="6" t="s">
        <v>198</v>
      </c>
      <c r="F681" s="25">
        <v>1</v>
      </c>
      <c r="G681" s="11"/>
      <c r="H681" s="12"/>
      <c r="I681" s="12"/>
      <c r="J681" s="6"/>
      <c r="K681" s="12"/>
      <c r="L681" s="25">
        <v>362.9</v>
      </c>
      <c r="M681" s="6">
        <f t="shared" si="11"/>
        <v>362.9</v>
      </c>
      <c r="N681" s="6"/>
      <c r="O681" s="6" t="s">
        <v>2719</v>
      </c>
      <c r="P681" s="15">
        <v>0.69992399999999999</v>
      </c>
      <c r="Q681" s="18"/>
    </row>
    <row r="682" spans="1:17" s="1" customFormat="1" ht="20.100000000000001" customHeight="1" x14ac:dyDescent="0.15">
      <c r="A682" s="10">
        <v>680</v>
      </c>
      <c r="B682" s="25" t="s">
        <v>2720</v>
      </c>
      <c r="C682" s="8" t="s">
        <v>2721</v>
      </c>
      <c r="D682" s="31" t="s">
        <v>2390</v>
      </c>
      <c r="E682" s="6" t="s">
        <v>198</v>
      </c>
      <c r="F682" s="25">
        <v>1</v>
      </c>
      <c r="G682" s="11"/>
      <c r="H682" s="12"/>
      <c r="I682" s="12"/>
      <c r="J682" s="6"/>
      <c r="K682" s="12"/>
      <c r="L682" s="25">
        <v>362.9</v>
      </c>
      <c r="M682" s="6">
        <f t="shared" si="11"/>
        <v>362.9</v>
      </c>
      <c r="N682" s="6"/>
      <c r="O682" s="6" t="s">
        <v>2719</v>
      </c>
      <c r="P682" s="15">
        <v>0.69992399999999999</v>
      </c>
      <c r="Q682" s="18"/>
    </row>
    <row r="683" spans="1:17" s="1" customFormat="1" ht="20.100000000000001" customHeight="1" x14ac:dyDescent="0.15">
      <c r="A683" s="10">
        <v>681</v>
      </c>
      <c r="B683" s="25" t="s">
        <v>2722</v>
      </c>
      <c r="C683" s="8" t="s">
        <v>2723</v>
      </c>
      <c r="D683" s="31" t="s">
        <v>2724</v>
      </c>
      <c r="E683" s="6" t="s">
        <v>198</v>
      </c>
      <c r="F683" s="25">
        <v>2</v>
      </c>
      <c r="G683" s="11"/>
      <c r="H683" s="12"/>
      <c r="I683" s="12"/>
      <c r="J683" s="6"/>
      <c r="K683" s="12"/>
      <c r="L683" s="25">
        <v>45.2</v>
      </c>
      <c r="M683" s="6">
        <f t="shared" si="11"/>
        <v>90.4</v>
      </c>
      <c r="N683" s="6"/>
      <c r="O683" s="6" t="s">
        <v>2725</v>
      </c>
      <c r="P683" s="15">
        <v>0.14299999999999999</v>
      </c>
      <c r="Q683" s="18"/>
    </row>
    <row r="684" spans="1:17" s="1" customFormat="1" ht="20.100000000000001" customHeight="1" x14ac:dyDescent="0.15">
      <c r="A684" s="10">
        <v>682</v>
      </c>
      <c r="B684" s="25" t="s">
        <v>2726</v>
      </c>
      <c r="C684" s="8" t="s">
        <v>2727</v>
      </c>
      <c r="D684" s="31" t="s">
        <v>2724</v>
      </c>
      <c r="E684" s="6" t="s">
        <v>198</v>
      </c>
      <c r="F684" s="25">
        <v>2</v>
      </c>
      <c r="G684" s="11"/>
      <c r="H684" s="12"/>
      <c r="I684" s="12"/>
      <c r="J684" s="6"/>
      <c r="K684" s="12"/>
      <c r="L684" s="25">
        <v>28.9</v>
      </c>
      <c r="M684" s="6">
        <f t="shared" si="11"/>
        <v>57.8</v>
      </c>
      <c r="N684" s="6"/>
      <c r="O684" s="6" t="s">
        <v>2728</v>
      </c>
      <c r="P684" s="15">
        <v>5.8799999999999998E-2</v>
      </c>
      <c r="Q684" s="18"/>
    </row>
    <row r="685" spans="1:17" s="1" customFormat="1" ht="20.100000000000001" customHeight="1" x14ac:dyDescent="0.15">
      <c r="A685" s="10">
        <v>683</v>
      </c>
      <c r="B685" s="25" t="s">
        <v>2729</v>
      </c>
      <c r="C685" s="8" t="s">
        <v>2730</v>
      </c>
      <c r="D685" s="31" t="s">
        <v>2724</v>
      </c>
      <c r="E685" s="6" t="s">
        <v>198</v>
      </c>
      <c r="F685" s="25">
        <v>2</v>
      </c>
      <c r="G685" s="11"/>
      <c r="H685" s="12"/>
      <c r="I685" s="12"/>
      <c r="J685" s="6"/>
      <c r="K685" s="12"/>
      <c r="L685" s="25">
        <v>31.5</v>
      </c>
      <c r="M685" s="6">
        <f t="shared" si="11"/>
        <v>63</v>
      </c>
      <c r="N685" s="6"/>
      <c r="O685" s="6" t="s">
        <v>2731</v>
      </c>
      <c r="P685" s="15">
        <v>6.4199999999999993E-2</v>
      </c>
      <c r="Q685" s="18"/>
    </row>
    <row r="686" spans="1:17" s="1" customFormat="1" ht="20.100000000000001" customHeight="1" x14ac:dyDescent="0.15">
      <c r="A686" s="10">
        <v>684</v>
      </c>
      <c r="B686" s="25" t="s">
        <v>2732</v>
      </c>
      <c r="C686" s="8" t="s">
        <v>2733</v>
      </c>
      <c r="D686" s="31" t="s">
        <v>2734</v>
      </c>
      <c r="E686" s="6" t="s">
        <v>198</v>
      </c>
      <c r="F686" s="25">
        <v>14</v>
      </c>
      <c r="G686" s="11"/>
      <c r="H686" s="12"/>
      <c r="I686" s="12"/>
      <c r="J686" s="6"/>
      <c r="K686" s="12"/>
      <c r="L686" s="25">
        <v>17.5</v>
      </c>
      <c r="M686" s="6">
        <f t="shared" si="11"/>
        <v>245</v>
      </c>
      <c r="N686" s="6"/>
      <c r="O686" s="6" t="s">
        <v>2735</v>
      </c>
      <c r="P686" s="15">
        <v>0.36959999999999998</v>
      </c>
      <c r="Q686" s="18"/>
    </row>
    <row r="687" spans="1:17" s="1" customFormat="1" ht="20.100000000000001" customHeight="1" x14ac:dyDescent="0.15">
      <c r="A687" s="10">
        <v>685</v>
      </c>
      <c r="B687" s="25" t="s">
        <v>2736</v>
      </c>
      <c r="C687" s="8" t="s">
        <v>2737</v>
      </c>
      <c r="D687" s="31" t="s">
        <v>2734</v>
      </c>
      <c r="E687" s="6" t="s">
        <v>198</v>
      </c>
      <c r="F687" s="25">
        <v>2</v>
      </c>
      <c r="G687" s="11"/>
      <c r="H687" s="12"/>
      <c r="I687" s="12"/>
      <c r="J687" s="6"/>
      <c r="K687" s="12"/>
      <c r="L687" s="25">
        <v>16.399999999999999</v>
      </c>
      <c r="M687" s="6">
        <f t="shared" si="11"/>
        <v>32.799999999999997</v>
      </c>
      <c r="N687" s="6"/>
      <c r="O687" s="6" t="s">
        <v>2738</v>
      </c>
      <c r="P687" s="15">
        <v>3.7400000000000003E-2</v>
      </c>
      <c r="Q687" s="18"/>
    </row>
    <row r="688" spans="1:17" s="1" customFormat="1" ht="20.100000000000001" customHeight="1" x14ac:dyDescent="0.15">
      <c r="A688" s="10">
        <v>686</v>
      </c>
      <c r="B688" s="25" t="s">
        <v>2739</v>
      </c>
      <c r="C688" s="8" t="s">
        <v>2740</v>
      </c>
      <c r="D688" s="31" t="s">
        <v>2734</v>
      </c>
      <c r="E688" s="6" t="s">
        <v>198</v>
      </c>
      <c r="F688" s="25">
        <v>2</v>
      </c>
      <c r="G688" s="11"/>
      <c r="H688" s="12"/>
      <c r="I688" s="12"/>
      <c r="J688" s="6"/>
      <c r="K688" s="12"/>
      <c r="L688" s="25">
        <v>16.399999999999999</v>
      </c>
      <c r="M688" s="6">
        <f t="shared" si="11"/>
        <v>32.799999999999997</v>
      </c>
      <c r="N688" s="6"/>
      <c r="O688" s="6" t="s">
        <v>2738</v>
      </c>
      <c r="P688" s="15">
        <v>3.7400000000000003E-2</v>
      </c>
      <c r="Q688" s="18"/>
    </row>
    <row r="689" spans="1:17" s="1" customFormat="1" ht="20.100000000000001" customHeight="1" x14ac:dyDescent="0.15">
      <c r="A689" s="10">
        <v>687</v>
      </c>
      <c r="B689" s="25" t="s">
        <v>2741</v>
      </c>
      <c r="C689" s="8" t="s">
        <v>2742</v>
      </c>
      <c r="D689" s="31" t="s">
        <v>2734</v>
      </c>
      <c r="E689" s="6" t="s">
        <v>198</v>
      </c>
      <c r="F689" s="25">
        <v>8</v>
      </c>
      <c r="G689" s="11"/>
      <c r="H689" s="12"/>
      <c r="I689" s="12"/>
      <c r="J689" s="6"/>
      <c r="K689" s="12"/>
      <c r="L689" s="25">
        <v>123</v>
      </c>
      <c r="M689" s="6">
        <f t="shared" si="11"/>
        <v>984</v>
      </c>
      <c r="N689" s="6"/>
      <c r="O689" s="6" t="s">
        <v>2743</v>
      </c>
      <c r="P689" s="15">
        <v>0.96</v>
      </c>
      <c r="Q689" s="18"/>
    </row>
    <row r="690" spans="1:17" s="1" customFormat="1" ht="20.100000000000001" customHeight="1" x14ac:dyDescent="0.15">
      <c r="A690" s="10">
        <v>688</v>
      </c>
      <c r="B690" s="25" t="s">
        <v>2744</v>
      </c>
      <c r="C690" s="8" t="s">
        <v>2745</v>
      </c>
      <c r="D690" s="31" t="s">
        <v>2734</v>
      </c>
      <c r="E690" s="6" t="s">
        <v>198</v>
      </c>
      <c r="F690" s="25">
        <v>8</v>
      </c>
      <c r="G690" s="11"/>
      <c r="H690" s="12"/>
      <c r="I690" s="12"/>
      <c r="J690" s="6"/>
      <c r="K690" s="12"/>
      <c r="L690" s="25">
        <v>15</v>
      </c>
      <c r="M690" s="6">
        <f t="shared" si="11"/>
        <v>120</v>
      </c>
      <c r="N690" s="6"/>
      <c r="O690" s="6" t="s">
        <v>2746</v>
      </c>
      <c r="P690" s="15">
        <v>0.128</v>
      </c>
      <c r="Q690" s="18"/>
    </row>
    <row r="691" spans="1:17" s="1" customFormat="1" ht="20.100000000000001" customHeight="1" x14ac:dyDescent="0.15">
      <c r="A691" s="10">
        <v>689</v>
      </c>
      <c r="B691" s="25" t="s">
        <v>2747</v>
      </c>
      <c r="C691" s="8" t="s">
        <v>2748</v>
      </c>
      <c r="D691" s="31" t="s">
        <v>2734</v>
      </c>
      <c r="E691" s="6" t="s">
        <v>198</v>
      </c>
      <c r="F691" s="25">
        <v>4</v>
      </c>
      <c r="G691" s="11"/>
      <c r="H691" s="12"/>
      <c r="I691" s="12"/>
      <c r="J691" s="6"/>
      <c r="K691" s="12"/>
      <c r="L691" s="25">
        <v>13.6</v>
      </c>
      <c r="M691" s="6">
        <f t="shared" si="11"/>
        <v>54.4</v>
      </c>
      <c r="N691" s="6"/>
      <c r="O691" s="6" t="s">
        <v>2749</v>
      </c>
      <c r="P691" s="15">
        <v>5.3600000000000002E-2</v>
      </c>
      <c r="Q691" s="18"/>
    </row>
    <row r="692" spans="1:17" s="1" customFormat="1" ht="20.100000000000001" customHeight="1" x14ac:dyDescent="0.15">
      <c r="A692" s="10">
        <v>690</v>
      </c>
      <c r="B692" s="25" t="s">
        <v>2750</v>
      </c>
      <c r="C692" s="8" t="s">
        <v>2751</v>
      </c>
      <c r="D692" s="31" t="s">
        <v>2734</v>
      </c>
      <c r="E692" s="6" t="s">
        <v>198</v>
      </c>
      <c r="F692" s="25">
        <v>2</v>
      </c>
      <c r="G692" s="11"/>
      <c r="H692" s="12"/>
      <c r="I692" s="12"/>
      <c r="J692" s="6"/>
      <c r="K692" s="12"/>
      <c r="L692" s="25">
        <v>49.3</v>
      </c>
      <c r="M692" s="6">
        <f t="shared" si="11"/>
        <v>98.6</v>
      </c>
      <c r="N692" s="6"/>
      <c r="O692" s="6" t="s">
        <v>2752</v>
      </c>
      <c r="P692" s="15">
        <v>0.1326</v>
      </c>
      <c r="Q692" s="18"/>
    </row>
    <row r="693" spans="1:17" s="1" customFormat="1" ht="20.100000000000001" customHeight="1" x14ac:dyDescent="0.15">
      <c r="A693" s="10">
        <v>691</v>
      </c>
      <c r="B693" s="25" t="s">
        <v>2753</v>
      </c>
      <c r="C693" s="8" t="s">
        <v>2754</v>
      </c>
      <c r="D693" s="31" t="s">
        <v>2734</v>
      </c>
      <c r="E693" s="6" t="s">
        <v>198</v>
      </c>
      <c r="F693" s="25">
        <v>2</v>
      </c>
      <c r="G693" s="11"/>
      <c r="H693" s="12"/>
      <c r="I693" s="12"/>
      <c r="J693" s="6"/>
      <c r="K693" s="12"/>
      <c r="L693" s="25">
        <v>49.3</v>
      </c>
      <c r="M693" s="6">
        <f t="shared" si="11"/>
        <v>98.6</v>
      </c>
      <c r="N693" s="6"/>
      <c r="O693" s="6" t="s">
        <v>2752</v>
      </c>
      <c r="P693" s="15">
        <v>0.1326</v>
      </c>
      <c r="Q693" s="18"/>
    </row>
    <row r="694" spans="1:17" s="1" customFormat="1" ht="20.100000000000001" customHeight="1" x14ac:dyDescent="0.15">
      <c r="A694" s="10">
        <v>692</v>
      </c>
      <c r="B694" s="25" t="s">
        <v>2755</v>
      </c>
      <c r="C694" s="8" t="s">
        <v>2756</v>
      </c>
      <c r="D694" s="31" t="s">
        <v>2757</v>
      </c>
      <c r="E694" s="6" t="s">
        <v>198</v>
      </c>
      <c r="F694" s="25">
        <v>4</v>
      </c>
      <c r="G694" s="11"/>
      <c r="H694" s="12"/>
      <c r="I694" s="12"/>
      <c r="J694" s="6"/>
      <c r="K694" s="12"/>
      <c r="L694" s="25">
        <v>7.4</v>
      </c>
      <c r="M694" s="6">
        <f t="shared" si="11"/>
        <v>29.6</v>
      </c>
      <c r="N694" s="6"/>
      <c r="O694" s="6" t="s">
        <v>2758</v>
      </c>
      <c r="P694" s="15">
        <v>1.7999999999999999E-2</v>
      </c>
      <c r="Q694" s="18"/>
    </row>
    <row r="695" spans="1:17" s="1" customFormat="1" ht="20.100000000000001" customHeight="1" x14ac:dyDescent="0.15">
      <c r="A695" s="10">
        <v>693</v>
      </c>
      <c r="B695" s="25" t="s">
        <v>2759</v>
      </c>
      <c r="C695" s="8" t="s">
        <v>2760</v>
      </c>
      <c r="D695" s="31" t="s">
        <v>2757</v>
      </c>
      <c r="E695" s="6" t="s">
        <v>198</v>
      </c>
      <c r="F695" s="25">
        <v>8</v>
      </c>
      <c r="G695" s="11"/>
      <c r="H695" s="12"/>
      <c r="I695" s="12"/>
      <c r="J695" s="6"/>
      <c r="K695" s="12"/>
      <c r="L695" s="25">
        <v>8.6999999999999993</v>
      </c>
      <c r="M695" s="6">
        <f t="shared" si="11"/>
        <v>69.599999999999994</v>
      </c>
      <c r="N695" s="6"/>
      <c r="O695" s="6" t="s">
        <v>2761</v>
      </c>
      <c r="P695" s="15">
        <v>4.1599999999999998E-2</v>
      </c>
      <c r="Q695" s="18"/>
    </row>
    <row r="696" spans="1:17" s="1" customFormat="1" ht="20.100000000000001" customHeight="1" x14ac:dyDescent="0.15">
      <c r="A696" s="10">
        <v>694</v>
      </c>
      <c r="B696" s="25" t="s">
        <v>2762</v>
      </c>
      <c r="C696" s="8" t="s">
        <v>2763</v>
      </c>
      <c r="D696" s="31" t="s">
        <v>2757</v>
      </c>
      <c r="E696" s="6" t="s">
        <v>198</v>
      </c>
      <c r="F696" s="25">
        <v>4</v>
      </c>
      <c r="G696" s="11"/>
      <c r="H696" s="12"/>
      <c r="I696" s="12"/>
      <c r="J696" s="6"/>
      <c r="K696" s="12"/>
      <c r="L696" s="25">
        <v>10.1</v>
      </c>
      <c r="M696" s="6">
        <f t="shared" si="11"/>
        <v>40.4</v>
      </c>
      <c r="N696" s="6"/>
      <c r="O696" s="6" t="s">
        <v>2764</v>
      </c>
      <c r="P696" s="15">
        <v>2.3800000000000002E-2</v>
      </c>
      <c r="Q696" s="18"/>
    </row>
    <row r="697" spans="1:17" s="1" customFormat="1" ht="20.100000000000001" customHeight="1" x14ac:dyDescent="0.15">
      <c r="A697" s="10">
        <v>695</v>
      </c>
      <c r="B697" s="25" t="s">
        <v>2765</v>
      </c>
      <c r="C697" s="8" t="s">
        <v>2766</v>
      </c>
      <c r="D697" s="31" t="s">
        <v>2757</v>
      </c>
      <c r="E697" s="6" t="s">
        <v>198</v>
      </c>
      <c r="F697" s="25">
        <v>4</v>
      </c>
      <c r="G697" s="11"/>
      <c r="H697" s="12"/>
      <c r="I697" s="12"/>
      <c r="J697" s="6"/>
      <c r="K697" s="12"/>
      <c r="L697" s="25">
        <v>7</v>
      </c>
      <c r="M697" s="6">
        <f t="shared" si="11"/>
        <v>28</v>
      </c>
      <c r="N697" s="6"/>
      <c r="O697" s="6" t="s">
        <v>2767</v>
      </c>
      <c r="P697" s="15">
        <v>1.5599999999999999E-2</v>
      </c>
      <c r="Q697" s="18"/>
    </row>
    <row r="698" spans="1:17" s="1" customFormat="1" ht="20.100000000000001" customHeight="1" x14ac:dyDescent="0.15">
      <c r="A698" s="10">
        <v>696</v>
      </c>
      <c r="B698" s="25" t="s">
        <v>2768</v>
      </c>
      <c r="C698" s="8" t="s">
        <v>2769</v>
      </c>
      <c r="D698" s="31" t="s">
        <v>2770</v>
      </c>
      <c r="E698" s="6" t="s">
        <v>198</v>
      </c>
      <c r="F698" s="25">
        <v>1</v>
      </c>
      <c r="G698" s="11"/>
      <c r="H698" s="12"/>
      <c r="I698" s="12"/>
      <c r="J698" s="6"/>
      <c r="K698" s="12"/>
      <c r="L698" s="25">
        <v>1152</v>
      </c>
      <c r="M698" s="6">
        <f t="shared" si="11"/>
        <v>1152</v>
      </c>
      <c r="N698" s="6"/>
      <c r="O698" s="6" t="s">
        <v>2771</v>
      </c>
      <c r="P698" s="15">
        <v>1.87758</v>
      </c>
      <c r="Q698" s="18"/>
    </row>
    <row r="699" spans="1:17" s="1" customFormat="1" ht="20.100000000000001" customHeight="1" x14ac:dyDescent="0.15">
      <c r="A699" s="10">
        <v>697</v>
      </c>
      <c r="B699" s="25" t="s">
        <v>2772</v>
      </c>
      <c r="C699" s="8" t="s">
        <v>2773</v>
      </c>
      <c r="D699" s="31" t="s">
        <v>2770</v>
      </c>
      <c r="E699" s="6" t="s">
        <v>198</v>
      </c>
      <c r="F699" s="25">
        <v>1</v>
      </c>
      <c r="G699" s="11"/>
      <c r="H699" s="12"/>
      <c r="I699" s="12"/>
      <c r="J699" s="6"/>
      <c r="K699" s="12"/>
      <c r="L699" s="25">
        <v>1152</v>
      </c>
      <c r="M699" s="6">
        <f t="shared" si="11"/>
        <v>1152</v>
      </c>
      <c r="N699" s="6"/>
      <c r="O699" s="6" t="s">
        <v>2771</v>
      </c>
      <c r="P699" s="15">
        <v>1.87758</v>
      </c>
      <c r="Q699" s="18"/>
    </row>
    <row r="700" spans="1:17" s="1" customFormat="1" ht="20.100000000000001" customHeight="1" x14ac:dyDescent="0.15">
      <c r="A700" s="10">
        <v>698</v>
      </c>
      <c r="B700" s="25" t="s">
        <v>2774</v>
      </c>
      <c r="C700" s="8" t="s">
        <v>2775</v>
      </c>
      <c r="D700" s="31" t="s">
        <v>1369</v>
      </c>
      <c r="E700" s="6" t="s">
        <v>198</v>
      </c>
      <c r="F700" s="25">
        <v>1</v>
      </c>
      <c r="G700" s="11"/>
      <c r="H700" s="12"/>
      <c r="I700" s="12"/>
      <c r="J700" s="6"/>
      <c r="K700" s="12"/>
      <c r="L700" s="25">
        <v>1051.8</v>
      </c>
      <c r="M700" s="6">
        <f t="shared" si="11"/>
        <v>1051.8</v>
      </c>
      <c r="N700" s="6"/>
      <c r="O700" s="6" t="s">
        <v>2776</v>
      </c>
      <c r="P700" s="15">
        <v>2.05348</v>
      </c>
      <c r="Q700" s="18"/>
    </row>
    <row r="701" spans="1:17" s="1" customFormat="1" ht="20.100000000000001" customHeight="1" x14ac:dyDescent="0.15">
      <c r="A701" s="10">
        <v>699</v>
      </c>
      <c r="B701" s="25" t="s">
        <v>2777</v>
      </c>
      <c r="C701" s="8" t="s">
        <v>2778</v>
      </c>
      <c r="D701" s="31" t="s">
        <v>1369</v>
      </c>
      <c r="E701" s="6" t="s">
        <v>198</v>
      </c>
      <c r="F701" s="25">
        <v>1</v>
      </c>
      <c r="G701" s="11"/>
      <c r="H701" s="12"/>
      <c r="I701" s="12"/>
      <c r="J701" s="6"/>
      <c r="K701" s="12"/>
      <c r="L701" s="25">
        <v>1051.8</v>
      </c>
      <c r="M701" s="6">
        <f t="shared" si="11"/>
        <v>1051.8</v>
      </c>
      <c r="N701" s="6"/>
      <c r="O701" s="6" t="s">
        <v>2776</v>
      </c>
      <c r="P701" s="15">
        <v>2.05348</v>
      </c>
      <c r="Q701" s="18"/>
    </row>
    <row r="702" spans="1:17" s="1" customFormat="1" ht="20.100000000000001" customHeight="1" x14ac:dyDescent="0.15">
      <c r="A702" s="10">
        <v>700</v>
      </c>
      <c r="B702" s="25" t="s">
        <v>2779</v>
      </c>
      <c r="C702" s="8" t="s">
        <v>2780</v>
      </c>
      <c r="D702" s="31" t="s">
        <v>1369</v>
      </c>
      <c r="E702" s="6" t="s">
        <v>198</v>
      </c>
      <c r="F702" s="25">
        <v>1</v>
      </c>
      <c r="G702" s="11"/>
      <c r="H702" s="12"/>
      <c r="I702" s="12"/>
      <c r="J702" s="6"/>
      <c r="K702" s="12"/>
      <c r="L702" s="25">
        <v>1241.4000000000001</v>
      </c>
      <c r="M702" s="6">
        <f t="shared" si="11"/>
        <v>1241.4000000000001</v>
      </c>
      <c r="N702" s="6"/>
      <c r="O702" s="6" t="s">
        <v>2781</v>
      </c>
      <c r="P702" s="15">
        <v>2.33948</v>
      </c>
      <c r="Q702" s="18"/>
    </row>
    <row r="703" spans="1:17" s="1" customFormat="1" ht="20.100000000000001" customHeight="1" x14ac:dyDescent="0.15">
      <c r="A703" s="10">
        <v>701</v>
      </c>
      <c r="B703" s="25" t="s">
        <v>2782</v>
      </c>
      <c r="C703" s="8" t="s">
        <v>2783</v>
      </c>
      <c r="D703" s="31" t="s">
        <v>1369</v>
      </c>
      <c r="E703" s="6" t="s">
        <v>198</v>
      </c>
      <c r="F703" s="25">
        <v>1</v>
      </c>
      <c r="G703" s="11"/>
      <c r="H703" s="12"/>
      <c r="I703" s="12"/>
      <c r="J703" s="6"/>
      <c r="K703" s="12"/>
      <c r="L703" s="25">
        <v>1241.4000000000001</v>
      </c>
      <c r="M703" s="6">
        <f t="shared" si="11"/>
        <v>1241.4000000000001</v>
      </c>
      <c r="N703" s="6"/>
      <c r="O703" s="6" t="s">
        <v>2781</v>
      </c>
      <c r="P703" s="15">
        <v>2.33948</v>
      </c>
      <c r="Q703" s="18"/>
    </row>
    <row r="704" spans="1:17" s="1" customFormat="1" ht="20.100000000000001" customHeight="1" x14ac:dyDescent="0.15">
      <c r="A704" s="10">
        <v>702</v>
      </c>
      <c r="B704" s="25" t="s">
        <v>2784</v>
      </c>
      <c r="C704" s="8" t="s">
        <v>2785</v>
      </c>
      <c r="D704" s="31" t="s">
        <v>1369</v>
      </c>
      <c r="E704" s="6" t="s">
        <v>198</v>
      </c>
      <c r="F704" s="25">
        <v>1</v>
      </c>
      <c r="G704" s="11"/>
      <c r="H704" s="12"/>
      <c r="I704" s="12"/>
      <c r="J704" s="6"/>
      <c r="K704" s="12"/>
      <c r="L704" s="25">
        <v>1229.8</v>
      </c>
      <c r="M704" s="6">
        <f t="shared" si="11"/>
        <v>1229.8</v>
      </c>
      <c r="N704" s="6"/>
      <c r="O704" s="6" t="s">
        <v>2781</v>
      </c>
      <c r="P704" s="15">
        <v>2.33948</v>
      </c>
      <c r="Q704" s="18"/>
    </row>
    <row r="705" spans="1:17" s="1" customFormat="1" ht="20.100000000000001" customHeight="1" x14ac:dyDescent="0.15">
      <c r="A705" s="10">
        <v>703</v>
      </c>
      <c r="B705" s="25" t="s">
        <v>2786</v>
      </c>
      <c r="C705" s="8" t="s">
        <v>2787</v>
      </c>
      <c r="D705" s="31" t="s">
        <v>1369</v>
      </c>
      <c r="E705" s="6" t="s">
        <v>198</v>
      </c>
      <c r="F705" s="25">
        <v>1</v>
      </c>
      <c r="G705" s="11"/>
      <c r="H705" s="12"/>
      <c r="I705" s="12"/>
      <c r="J705" s="6"/>
      <c r="K705" s="12"/>
      <c r="L705" s="25">
        <v>1229.8</v>
      </c>
      <c r="M705" s="6">
        <f t="shared" si="11"/>
        <v>1229.8</v>
      </c>
      <c r="N705" s="6"/>
      <c r="O705" s="6" t="s">
        <v>2781</v>
      </c>
      <c r="P705" s="15">
        <v>2.33948</v>
      </c>
      <c r="Q705" s="18"/>
    </row>
    <row r="706" spans="1:17" s="1" customFormat="1" ht="20.100000000000001" customHeight="1" x14ac:dyDescent="0.15">
      <c r="A706" s="10">
        <v>704</v>
      </c>
      <c r="B706" s="25" t="s">
        <v>2788</v>
      </c>
      <c r="C706" s="8" t="s">
        <v>2789</v>
      </c>
      <c r="D706" s="31" t="s">
        <v>2724</v>
      </c>
      <c r="E706" s="6" t="s">
        <v>198</v>
      </c>
      <c r="F706" s="25">
        <v>1</v>
      </c>
      <c r="G706" s="11"/>
      <c r="H706" s="12"/>
      <c r="I706" s="12"/>
      <c r="J706" s="6"/>
      <c r="K706" s="12"/>
      <c r="L706" s="25">
        <v>51.4</v>
      </c>
      <c r="M706" s="6">
        <f t="shared" si="11"/>
        <v>51.4</v>
      </c>
      <c r="N706" s="6"/>
      <c r="O706" s="6" t="s">
        <v>2790</v>
      </c>
      <c r="P706" s="15">
        <v>9.128E-2</v>
      </c>
      <c r="Q706" s="18"/>
    </row>
    <row r="707" spans="1:17" s="1" customFormat="1" ht="20.100000000000001" customHeight="1" x14ac:dyDescent="0.15">
      <c r="A707" s="10">
        <v>705</v>
      </c>
      <c r="B707" s="25" t="s">
        <v>2791</v>
      </c>
      <c r="C707" s="8" t="s">
        <v>2792</v>
      </c>
      <c r="D707" s="31" t="s">
        <v>2724</v>
      </c>
      <c r="E707" s="6" t="s">
        <v>198</v>
      </c>
      <c r="F707" s="25">
        <v>36</v>
      </c>
      <c r="G707" s="11"/>
      <c r="H707" s="12"/>
      <c r="I707" s="12"/>
      <c r="J707" s="6"/>
      <c r="K707" s="12"/>
      <c r="L707" s="25">
        <v>30.4</v>
      </c>
      <c r="M707" s="6">
        <f t="shared" si="11"/>
        <v>1094.3999999999999</v>
      </c>
      <c r="N707" s="6"/>
      <c r="O707" s="6" t="s">
        <v>2793</v>
      </c>
      <c r="P707" s="15">
        <v>1.1124000000000001</v>
      </c>
      <c r="Q707" s="18"/>
    </row>
    <row r="708" spans="1:17" s="1" customFormat="1" ht="20.100000000000001" customHeight="1" x14ac:dyDescent="0.15">
      <c r="A708" s="10">
        <v>706</v>
      </c>
      <c r="B708" s="25" t="s">
        <v>2794</v>
      </c>
      <c r="C708" s="8" t="s">
        <v>2795</v>
      </c>
      <c r="D708" s="31" t="s">
        <v>2724</v>
      </c>
      <c r="E708" s="6" t="s">
        <v>198</v>
      </c>
      <c r="F708" s="25">
        <v>8</v>
      </c>
      <c r="G708" s="11"/>
      <c r="H708" s="12"/>
      <c r="I708" s="12"/>
      <c r="J708" s="6"/>
      <c r="K708" s="12"/>
      <c r="L708" s="25">
        <v>20.100000000000001</v>
      </c>
      <c r="M708" s="6">
        <f t="shared" si="11"/>
        <v>160.80000000000001</v>
      </c>
      <c r="N708" s="6"/>
      <c r="O708" s="6" t="s">
        <v>2796</v>
      </c>
      <c r="P708" s="15">
        <v>0.16320000000000001</v>
      </c>
      <c r="Q708" s="18"/>
    </row>
    <row r="709" spans="1:17" s="1" customFormat="1" ht="20.100000000000001" customHeight="1" x14ac:dyDescent="0.15">
      <c r="A709" s="10">
        <v>707</v>
      </c>
      <c r="B709" s="25" t="s">
        <v>2797</v>
      </c>
      <c r="C709" s="8" t="s">
        <v>2798</v>
      </c>
      <c r="D709" s="31" t="s">
        <v>2724</v>
      </c>
      <c r="E709" s="6" t="s">
        <v>198</v>
      </c>
      <c r="F709" s="25">
        <v>8</v>
      </c>
      <c r="G709" s="11"/>
      <c r="H709" s="12"/>
      <c r="I709" s="12"/>
      <c r="J709" s="6"/>
      <c r="K709" s="12"/>
      <c r="L709" s="25">
        <v>17.399999999999999</v>
      </c>
      <c r="M709" s="6">
        <f t="shared" si="11"/>
        <v>139.19999999999999</v>
      </c>
      <c r="N709" s="6"/>
      <c r="O709" s="6" t="s">
        <v>2799</v>
      </c>
      <c r="P709" s="15">
        <v>0.1416</v>
      </c>
      <c r="Q709" s="18"/>
    </row>
    <row r="710" spans="1:17" s="1" customFormat="1" ht="20.100000000000001" customHeight="1" x14ac:dyDescent="0.15">
      <c r="A710" s="10">
        <v>708</v>
      </c>
      <c r="B710" s="25" t="s">
        <v>2800</v>
      </c>
      <c r="C710" s="8" t="s">
        <v>2801</v>
      </c>
      <c r="D710" s="31" t="s">
        <v>2724</v>
      </c>
      <c r="E710" s="6" t="s">
        <v>198</v>
      </c>
      <c r="F710" s="25">
        <v>2</v>
      </c>
      <c r="G710" s="11"/>
      <c r="H710" s="12"/>
      <c r="I710" s="12"/>
      <c r="J710" s="6"/>
      <c r="K710" s="12"/>
      <c r="L710" s="25">
        <v>52.8</v>
      </c>
      <c r="M710" s="6">
        <f t="shared" si="11"/>
        <v>105.6</v>
      </c>
      <c r="N710" s="6"/>
      <c r="O710" s="6" t="s">
        <v>2802</v>
      </c>
      <c r="P710" s="15">
        <v>0.16919999999999999</v>
      </c>
      <c r="Q710" s="18"/>
    </row>
    <row r="711" spans="1:17" s="1" customFormat="1" ht="20.100000000000001" customHeight="1" x14ac:dyDescent="0.15">
      <c r="A711" s="10">
        <v>709</v>
      </c>
      <c r="B711" s="25" t="s">
        <v>2803</v>
      </c>
      <c r="C711" s="8" t="s">
        <v>2804</v>
      </c>
      <c r="D711" s="31" t="s">
        <v>2724</v>
      </c>
      <c r="E711" s="6" t="s">
        <v>198</v>
      </c>
      <c r="F711" s="25">
        <v>2</v>
      </c>
      <c r="G711" s="11"/>
      <c r="H711" s="12"/>
      <c r="I711" s="12"/>
      <c r="J711" s="6"/>
      <c r="K711" s="12"/>
      <c r="L711" s="25">
        <v>52.8</v>
      </c>
      <c r="M711" s="6">
        <f t="shared" si="11"/>
        <v>105.6</v>
      </c>
      <c r="N711" s="6"/>
      <c r="O711" s="6" t="s">
        <v>2802</v>
      </c>
      <c r="P711" s="15">
        <v>0.16919999999999999</v>
      </c>
      <c r="Q711" s="18"/>
    </row>
    <row r="712" spans="1:17" s="1" customFormat="1" ht="20.100000000000001" customHeight="1" x14ac:dyDescent="0.15">
      <c r="A712" s="10">
        <v>710</v>
      </c>
      <c r="B712" s="25" t="s">
        <v>2805</v>
      </c>
      <c r="C712" s="8" t="s">
        <v>2806</v>
      </c>
      <c r="D712" s="31" t="s">
        <v>2724</v>
      </c>
      <c r="E712" s="6" t="s">
        <v>198</v>
      </c>
      <c r="F712" s="25">
        <v>1</v>
      </c>
      <c r="G712" s="11"/>
      <c r="H712" s="12"/>
      <c r="I712" s="12"/>
      <c r="J712" s="6"/>
      <c r="K712" s="12"/>
      <c r="L712" s="25">
        <v>52.8</v>
      </c>
      <c r="M712" s="6">
        <f t="shared" si="11"/>
        <v>52.8</v>
      </c>
      <c r="N712" s="6"/>
      <c r="O712" s="6" t="s">
        <v>2802</v>
      </c>
      <c r="P712" s="15">
        <v>8.4599999999999995E-2</v>
      </c>
      <c r="Q712" s="18"/>
    </row>
    <row r="713" spans="1:17" s="1" customFormat="1" ht="20.100000000000001" customHeight="1" x14ac:dyDescent="0.15">
      <c r="A713" s="10">
        <v>711</v>
      </c>
      <c r="B713" s="25" t="s">
        <v>2807</v>
      </c>
      <c r="C713" s="8" t="s">
        <v>2808</v>
      </c>
      <c r="D713" s="31" t="s">
        <v>2724</v>
      </c>
      <c r="E713" s="6" t="s">
        <v>198</v>
      </c>
      <c r="F713" s="25">
        <v>1</v>
      </c>
      <c r="G713" s="11"/>
      <c r="H713" s="12"/>
      <c r="I713" s="12"/>
      <c r="J713" s="6"/>
      <c r="K713" s="12"/>
      <c r="L713" s="25">
        <v>52.8</v>
      </c>
      <c r="M713" s="6">
        <f t="shared" si="11"/>
        <v>52.8</v>
      </c>
      <c r="N713" s="6"/>
      <c r="O713" s="6" t="s">
        <v>2802</v>
      </c>
      <c r="P713" s="15">
        <v>8.4599999999999995E-2</v>
      </c>
      <c r="Q713" s="18"/>
    </row>
    <row r="714" spans="1:17" s="1" customFormat="1" ht="20.100000000000001" customHeight="1" x14ac:dyDescent="0.15">
      <c r="A714" s="10">
        <v>712</v>
      </c>
      <c r="B714" s="25" t="s">
        <v>2809</v>
      </c>
      <c r="C714" s="8" t="s">
        <v>2810</v>
      </c>
      <c r="D714" s="31" t="s">
        <v>2724</v>
      </c>
      <c r="E714" s="6" t="s">
        <v>198</v>
      </c>
      <c r="F714" s="25">
        <v>16</v>
      </c>
      <c r="G714" s="11"/>
      <c r="H714" s="12"/>
      <c r="I714" s="12"/>
      <c r="J714" s="6"/>
      <c r="K714" s="12"/>
      <c r="L714" s="25">
        <v>29.8</v>
      </c>
      <c r="M714" s="6">
        <f t="shared" si="11"/>
        <v>476.8</v>
      </c>
      <c r="N714" s="6"/>
      <c r="O714" s="6" t="s">
        <v>2811</v>
      </c>
      <c r="P714" s="15">
        <v>0.42048000000000002</v>
      </c>
      <c r="Q714" s="18"/>
    </row>
    <row r="715" spans="1:17" s="1" customFormat="1" ht="20.100000000000001" customHeight="1" x14ac:dyDescent="0.15">
      <c r="A715" s="10">
        <v>713</v>
      </c>
      <c r="B715" s="25" t="s">
        <v>2812</v>
      </c>
      <c r="C715" s="8" t="s">
        <v>2813</v>
      </c>
      <c r="D715" s="31" t="s">
        <v>2724</v>
      </c>
      <c r="E715" s="6" t="s">
        <v>198</v>
      </c>
      <c r="F715" s="25">
        <v>6</v>
      </c>
      <c r="G715" s="11"/>
      <c r="H715" s="12"/>
      <c r="I715" s="12"/>
      <c r="J715" s="6"/>
      <c r="K715" s="12"/>
      <c r="L715" s="25">
        <v>51.2</v>
      </c>
      <c r="M715" s="6">
        <f t="shared" si="11"/>
        <v>307.20000000000005</v>
      </c>
      <c r="N715" s="6"/>
      <c r="O715" s="6" t="s">
        <v>2814</v>
      </c>
      <c r="P715" s="15">
        <v>0.48599999999999999</v>
      </c>
      <c r="Q715" s="18"/>
    </row>
    <row r="716" spans="1:17" s="1" customFormat="1" ht="20.100000000000001" customHeight="1" x14ac:dyDescent="0.15">
      <c r="A716" s="10">
        <v>714</v>
      </c>
      <c r="B716" s="25" t="s">
        <v>2815</v>
      </c>
      <c r="C716" s="8" t="s">
        <v>2816</v>
      </c>
      <c r="D716" s="31" t="s">
        <v>2724</v>
      </c>
      <c r="E716" s="6" t="s">
        <v>198</v>
      </c>
      <c r="F716" s="25">
        <v>6</v>
      </c>
      <c r="G716" s="11"/>
      <c r="H716" s="12"/>
      <c r="I716" s="12"/>
      <c r="J716" s="6"/>
      <c r="K716" s="12"/>
      <c r="L716" s="25">
        <v>51.2</v>
      </c>
      <c r="M716" s="6">
        <f t="shared" si="11"/>
        <v>307.20000000000005</v>
      </c>
      <c r="N716" s="6"/>
      <c r="O716" s="6" t="s">
        <v>2814</v>
      </c>
      <c r="P716" s="15">
        <v>0.48599999999999999</v>
      </c>
      <c r="Q716" s="18"/>
    </row>
    <row r="717" spans="1:17" s="1" customFormat="1" ht="20.100000000000001" customHeight="1" x14ac:dyDescent="0.15">
      <c r="A717" s="10">
        <v>715</v>
      </c>
      <c r="B717" s="25" t="s">
        <v>2817</v>
      </c>
      <c r="C717" s="8" t="s">
        <v>2818</v>
      </c>
      <c r="D717" s="31" t="s">
        <v>2724</v>
      </c>
      <c r="E717" s="6" t="s">
        <v>198</v>
      </c>
      <c r="F717" s="25">
        <v>3</v>
      </c>
      <c r="G717" s="11"/>
      <c r="H717" s="12"/>
      <c r="I717" s="12"/>
      <c r="J717" s="6"/>
      <c r="K717" s="12"/>
      <c r="L717" s="25">
        <v>51.2</v>
      </c>
      <c r="M717" s="6">
        <f t="shared" si="11"/>
        <v>153.60000000000002</v>
      </c>
      <c r="N717" s="6"/>
      <c r="O717" s="6" t="s">
        <v>2814</v>
      </c>
      <c r="P717" s="15">
        <v>0.24299999999999999</v>
      </c>
      <c r="Q717" s="18"/>
    </row>
    <row r="718" spans="1:17" s="1" customFormat="1" ht="20.100000000000001" customHeight="1" x14ac:dyDescent="0.15">
      <c r="A718" s="10">
        <v>716</v>
      </c>
      <c r="B718" s="25" t="s">
        <v>2819</v>
      </c>
      <c r="C718" s="8" t="s">
        <v>2820</v>
      </c>
      <c r="D718" s="31" t="s">
        <v>2724</v>
      </c>
      <c r="E718" s="6" t="s">
        <v>198</v>
      </c>
      <c r="F718" s="25">
        <v>3</v>
      </c>
      <c r="G718" s="11"/>
      <c r="H718" s="12"/>
      <c r="I718" s="12"/>
      <c r="J718" s="6"/>
      <c r="K718" s="12"/>
      <c r="L718" s="25">
        <v>51.2</v>
      </c>
      <c r="M718" s="6">
        <f t="shared" si="11"/>
        <v>153.60000000000002</v>
      </c>
      <c r="N718" s="6"/>
      <c r="O718" s="6" t="s">
        <v>2814</v>
      </c>
      <c r="P718" s="15">
        <v>0.24299999999999999</v>
      </c>
      <c r="Q718" s="18"/>
    </row>
    <row r="719" spans="1:17" s="1" customFormat="1" ht="20.100000000000001" customHeight="1" x14ac:dyDescent="0.15">
      <c r="A719" s="10">
        <v>717</v>
      </c>
      <c r="B719" s="25" t="s">
        <v>2821</v>
      </c>
      <c r="C719" s="8" t="s">
        <v>2822</v>
      </c>
      <c r="D719" s="31" t="s">
        <v>2724</v>
      </c>
      <c r="E719" s="6" t="s">
        <v>198</v>
      </c>
      <c r="F719" s="25">
        <v>2</v>
      </c>
      <c r="G719" s="11"/>
      <c r="H719" s="12"/>
      <c r="I719" s="12"/>
      <c r="J719" s="6"/>
      <c r="K719" s="12"/>
      <c r="L719" s="25">
        <v>21.7</v>
      </c>
      <c r="M719" s="6">
        <f t="shared" si="11"/>
        <v>43.4</v>
      </c>
      <c r="N719" s="6"/>
      <c r="O719" s="6" t="s">
        <v>2823</v>
      </c>
      <c r="P719" s="15">
        <v>4.4400000000000002E-2</v>
      </c>
      <c r="Q719" s="18"/>
    </row>
    <row r="720" spans="1:17" s="1" customFormat="1" ht="20.100000000000001" customHeight="1" x14ac:dyDescent="0.15">
      <c r="A720" s="10">
        <v>718</v>
      </c>
      <c r="B720" s="25" t="s">
        <v>2824</v>
      </c>
      <c r="C720" s="8" t="s">
        <v>2825</v>
      </c>
      <c r="D720" s="31" t="s">
        <v>2724</v>
      </c>
      <c r="E720" s="6" t="s">
        <v>198</v>
      </c>
      <c r="F720" s="25">
        <v>2</v>
      </c>
      <c r="G720" s="11"/>
      <c r="H720" s="12"/>
      <c r="I720" s="12"/>
      <c r="J720" s="6"/>
      <c r="K720" s="12"/>
      <c r="L720" s="25">
        <v>22</v>
      </c>
      <c r="M720" s="6">
        <f t="shared" si="11"/>
        <v>44</v>
      </c>
      <c r="N720" s="6"/>
      <c r="O720" s="6" t="s">
        <v>2826</v>
      </c>
      <c r="P720" s="15">
        <v>4.4999999999999998E-2</v>
      </c>
      <c r="Q720" s="18"/>
    </row>
    <row r="721" spans="1:17" s="1" customFormat="1" ht="20.100000000000001" customHeight="1" x14ac:dyDescent="0.15">
      <c r="A721" s="10">
        <v>719</v>
      </c>
      <c r="B721" s="25" t="s">
        <v>2827</v>
      </c>
      <c r="C721" s="8" t="s">
        <v>2828</v>
      </c>
      <c r="D721" s="31" t="s">
        <v>2724</v>
      </c>
      <c r="E721" s="6" t="s">
        <v>198</v>
      </c>
      <c r="F721" s="25">
        <v>24</v>
      </c>
      <c r="G721" s="11"/>
      <c r="H721" s="12"/>
      <c r="I721" s="12"/>
      <c r="J721" s="6"/>
      <c r="K721" s="12"/>
      <c r="L721" s="25">
        <v>53.9</v>
      </c>
      <c r="M721" s="6">
        <f t="shared" si="11"/>
        <v>1293.5999999999999</v>
      </c>
      <c r="N721" s="6"/>
      <c r="O721" s="6" t="s">
        <v>2829</v>
      </c>
      <c r="P721" s="15">
        <v>1.4256</v>
      </c>
      <c r="Q721" s="18"/>
    </row>
    <row r="722" spans="1:17" s="1" customFormat="1" ht="20.100000000000001" customHeight="1" x14ac:dyDescent="0.15">
      <c r="A722" s="10">
        <v>720</v>
      </c>
      <c r="B722" s="25" t="s">
        <v>2830</v>
      </c>
      <c r="C722" s="8" t="s">
        <v>2831</v>
      </c>
      <c r="D722" s="31" t="s">
        <v>2724</v>
      </c>
      <c r="E722" s="6" t="s">
        <v>198</v>
      </c>
      <c r="F722" s="25">
        <v>1</v>
      </c>
      <c r="G722" s="11"/>
      <c r="H722" s="12"/>
      <c r="I722" s="12"/>
      <c r="J722" s="6"/>
      <c r="K722" s="12"/>
      <c r="L722" s="25">
        <v>51.4</v>
      </c>
      <c r="M722" s="6">
        <f t="shared" si="11"/>
        <v>51.4</v>
      </c>
      <c r="N722" s="6"/>
      <c r="O722" s="6" t="s">
        <v>2832</v>
      </c>
      <c r="P722" s="15">
        <v>8.8020000000000001E-2</v>
      </c>
      <c r="Q722" s="18"/>
    </row>
    <row r="723" spans="1:17" s="1" customFormat="1" ht="20.100000000000001" customHeight="1" x14ac:dyDescent="0.15">
      <c r="A723" s="10">
        <v>721</v>
      </c>
      <c r="B723" s="25" t="s">
        <v>2833</v>
      </c>
      <c r="C723" s="8" t="s">
        <v>2834</v>
      </c>
      <c r="D723" s="31" t="s">
        <v>2724</v>
      </c>
      <c r="E723" s="6" t="s">
        <v>198</v>
      </c>
      <c r="F723" s="25">
        <v>1</v>
      </c>
      <c r="G723" s="11"/>
      <c r="H723" s="12"/>
      <c r="I723" s="12"/>
      <c r="J723" s="6"/>
      <c r="K723" s="12"/>
      <c r="L723" s="25">
        <v>48.2</v>
      </c>
      <c r="M723" s="6">
        <f t="shared" si="11"/>
        <v>48.2</v>
      </c>
      <c r="N723" s="6"/>
      <c r="O723" s="6" t="s">
        <v>2835</v>
      </c>
      <c r="P723" s="15">
        <v>5.8680000000000003E-2</v>
      </c>
      <c r="Q723" s="18"/>
    </row>
    <row r="724" spans="1:17" s="1" customFormat="1" ht="20.100000000000001" customHeight="1" x14ac:dyDescent="0.15">
      <c r="A724" s="10">
        <v>722</v>
      </c>
      <c r="B724" s="25" t="s">
        <v>2836</v>
      </c>
      <c r="C724" s="8" t="s">
        <v>2837</v>
      </c>
      <c r="D724" s="31" t="s">
        <v>2724</v>
      </c>
      <c r="E724" s="6" t="s">
        <v>198</v>
      </c>
      <c r="F724" s="25">
        <v>1</v>
      </c>
      <c r="G724" s="11"/>
      <c r="H724" s="12"/>
      <c r="I724" s="12"/>
      <c r="J724" s="6"/>
      <c r="K724" s="12"/>
      <c r="L724" s="25">
        <v>48.2</v>
      </c>
      <c r="M724" s="6">
        <f t="shared" si="11"/>
        <v>48.2</v>
      </c>
      <c r="N724" s="6"/>
      <c r="O724" s="6" t="s">
        <v>2835</v>
      </c>
      <c r="P724" s="15">
        <v>5.8680000000000003E-2</v>
      </c>
      <c r="Q724" s="18"/>
    </row>
    <row r="725" spans="1:17" s="1" customFormat="1" ht="20.100000000000001" customHeight="1" x14ac:dyDescent="0.15">
      <c r="A725" s="10">
        <v>723</v>
      </c>
      <c r="B725" s="25" t="s">
        <v>2838</v>
      </c>
      <c r="C725" s="8" t="s">
        <v>2839</v>
      </c>
      <c r="D725" s="31" t="s">
        <v>2724</v>
      </c>
      <c r="E725" s="6" t="s">
        <v>198</v>
      </c>
      <c r="F725" s="25">
        <v>4</v>
      </c>
      <c r="G725" s="11"/>
      <c r="H725" s="12"/>
      <c r="I725" s="12"/>
      <c r="J725" s="6"/>
      <c r="K725" s="12"/>
      <c r="L725" s="25">
        <v>49.9</v>
      </c>
      <c r="M725" s="6">
        <f t="shared" si="11"/>
        <v>199.6</v>
      </c>
      <c r="N725" s="6"/>
      <c r="O725" s="6" t="s">
        <v>2835</v>
      </c>
      <c r="P725" s="15">
        <v>0.23472000000000001</v>
      </c>
      <c r="Q725" s="18"/>
    </row>
    <row r="726" spans="1:17" s="1" customFormat="1" ht="20.100000000000001" customHeight="1" x14ac:dyDescent="0.15">
      <c r="A726" s="10">
        <v>724</v>
      </c>
      <c r="B726" s="25" t="s">
        <v>2840</v>
      </c>
      <c r="C726" s="8" t="s">
        <v>2841</v>
      </c>
      <c r="D726" s="31" t="s">
        <v>2724</v>
      </c>
      <c r="E726" s="6" t="s">
        <v>198</v>
      </c>
      <c r="F726" s="25">
        <v>4</v>
      </c>
      <c r="G726" s="11"/>
      <c r="H726" s="12"/>
      <c r="I726" s="12"/>
      <c r="J726" s="6"/>
      <c r="K726" s="12"/>
      <c r="L726" s="25">
        <v>23.9</v>
      </c>
      <c r="M726" s="6">
        <f t="shared" si="11"/>
        <v>95.6</v>
      </c>
      <c r="N726" s="6"/>
      <c r="O726" s="6" t="s">
        <v>2842</v>
      </c>
      <c r="P726" s="15">
        <v>7.6319999999999999E-2</v>
      </c>
      <c r="Q726" s="18"/>
    </row>
    <row r="727" spans="1:17" s="1" customFormat="1" ht="20.100000000000001" customHeight="1" x14ac:dyDescent="0.15">
      <c r="A727" s="10">
        <v>725</v>
      </c>
      <c r="B727" s="25" t="s">
        <v>2843</v>
      </c>
      <c r="C727" s="8" t="s">
        <v>2844</v>
      </c>
      <c r="D727" s="31" t="s">
        <v>2724</v>
      </c>
      <c r="E727" s="6" t="s">
        <v>198</v>
      </c>
      <c r="F727" s="25">
        <v>1</v>
      </c>
      <c r="G727" s="11"/>
      <c r="H727" s="12"/>
      <c r="I727" s="12"/>
      <c r="J727" s="6"/>
      <c r="K727" s="12"/>
      <c r="L727" s="25">
        <v>27.1</v>
      </c>
      <c r="M727" s="6">
        <f t="shared" si="11"/>
        <v>27.1</v>
      </c>
      <c r="N727" s="6"/>
      <c r="O727" s="6" t="s">
        <v>2845</v>
      </c>
      <c r="P727" s="15">
        <v>2.3040000000000001E-2</v>
      </c>
      <c r="Q727" s="18"/>
    </row>
    <row r="728" spans="1:17" s="1" customFormat="1" ht="20.100000000000001" customHeight="1" x14ac:dyDescent="0.15">
      <c r="A728" s="10">
        <v>726</v>
      </c>
      <c r="B728" s="25" t="s">
        <v>2846</v>
      </c>
      <c r="C728" s="8" t="s">
        <v>2847</v>
      </c>
      <c r="D728" s="31" t="s">
        <v>2724</v>
      </c>
      <c r="E728" s="6" t="s">
        <v>198</v>
      </c>
      <c r="F728" s="25">
        <v>1</v>
      </c>
      <c r="G728" s="11"/>
      <c r="H728" s="12"/>
      <c r="I728" s="12"/>
      <c r="J728" s="6"/>
      <c r="K728" s="12"/>
      <c r="L728" s="25">
        <v>27.1</v>
      </c>
      <c r="M728" s="6">
        <f t="shared" si="11"/>
        <v>27.1</v>
      </c>
      <c r="N728" s="6"/>
      <c r="O728" s="6" t="s">
        <v>2845</v>
      </c>
      <c r="P728" s="15">
        <v>2.3040000000000001E-2</v>
      </c>
      <c r="Q728" s="18"/>
    </row>
    <row r="729" spans="1:17" s="1" customFormat="1" ht="20.100000000000001" customHeight="1" x14ac:dyDescent="0.15">
      <c r="A729" s="10">
        <v>727</v>
      </c>
      <c r="B729" s="25" t="s">
        <v>2848</v>
      </c>
      <c r="C729" s="8" t="s">
        <v>2849</v>
      </c>
      <c r="D729" s="31" t="s">
        <v>2724</v>
      </c>
      <c r="E729" s="6" t="s">
        <v>198</v>
      </c>
      <c r="F729" s="25">
        <v>4</v>
      </c>
      <c r="G729" s="11"/>
      <c r="H729" s="12"/>
      <c r="I729" s="12"/>
      <c r="J729" s="6"/>
      <c r="K729" s="12"/>
      <c r="L729" s="25">
        <v>25.3</v>
      </c>
      <c r="M729" s="6">
        <f t="shared" ref="M729:M792" si="12">L729*F729</f>
        <v>101.2</v>
      </c>
      <c r="N729" s="6"/>
      <c r="O729" s="6" t="s">
        <v>2850</v>
      </c>
      <c r="P729" s="15">
        <v>8.3519999999999997E-2</v>
      </c>
      <c r="Q729" s="18"/>
    </row>
    <row r="730" spans="1:17" s="1" customFormat="1" ht="20.100000000000001" customHeight="1" x14ac:dyDescent="0.15">
      <c r="A730" s="10">
        <v>728</v>
      </c>
      <c r="B730" s="25" t="s">
        <v>2851</v>
      </c>
      <c r="C730" s="8" t="s">
        <v>2852</v>
      </c>
      <c r="D730" s="31" t="s">
        <v>2724</v>
      </c>
      <c r="E730" s="6" t="s">
        <v>198</v>
      </c>
      <c r="F730" s="25">
        <v>34</v>
      </c>
      <c r="G730" s="11"/>
      <c r="H730" s="12"/>
      <c r="I730" s="12"/>
      <c r="J730" s="6"/>
      <c r="K730" s="12"/>
      <c r="L730" s="25">
        <v>42.2</v>
      </c>
      <c r="M730" s="6">
        <f t="shared" si="12"/>
        <v>1434.8000000000002</v>
      </c>
      <c r="N730" s="6"/>
      <c r="O730" s="6" t="s">
        <v>2853</v>
      </c>
      <c r="P730" s="15">
        <v>1.4585999999999999</v>
      </c>
      <c r="Q730" s="18"/>
    </row>
    <row r="731" spans="1:17" s="1" customFormat="1" ht="20.100000000000001" customHeight="1" x14ac:dyDescent="0.15">
      <c r="A731" s="10">
        <v>729</v>
      </c>
      <c r="B731" s="25" t="s">
        <v>2854</v>
      </c>
      <c r="C731" s="8" t="s">
        <v>2855</v>
      </c>
      <c r="D731" s="31" t="s">
        <v>2724</v>
      </c>
      <c r="E731" s="6" t="s">
        <v>198</v>
      </c>
      <c r="F731" s="25">
        <v>4</v>
      </c>
      <c r="G731" s="11"/>
      <c r="H731" s="12"/>
      <c r="I731" s="12"/>
      <c r="J731" s="6"/>
      <c r="K731" s="12"/>
      <c r="L731" s="25">
        <v>46.5</v>
      </c>
      <c r="M731" s="6">
        <f t="shared" si="12"/>
        <v>186</v>
      </c>
      <c r="N731" s="6"/>
      <c r="O731" s="6" t="s">
        <v>2856</v>
      </c>
      <c r="P731" s="15">
        <v>0.40039999999999998</v>
      </c>
      <c r="Q731" s="18"/>
    </row>
    <row r="732" spans="1:17" s="1" customFormat="1" ht="20.100000000000001" customHeight="1" x14ac:dyDescent="0.15">
      <c r="A732" s="10">
        <v>730</v>
      </c>
      <c r="B732" s="25" t="s">
        <v>2857</v>
      </c>
      <c r="C732" s="8" t="s">
        <v>2858</v>
      </c>
      <c r="D732" s="31" t="s">
        <v>2724</v>
      </c>
      <c r="E732" s="6" t="s">
        <v>198</v>
      </c>
      <c r="F732" s="25">
        <v>8</v>
      </c>
      <c r="G732" s="11"/>
      <c r="H732" s="12"/>
      <c r="I732" s="12"/>
      <c r="J732" s="6"/>
      <c r="K732" s="12"/>
      <c r="L732" s="25">
        <v>45.3</v>
      </c>
      <c r="M732" s="6">
        <f t="shared" si="12"/>
        <v>362.4</v>
      </c>
      <c r="N732" s="6"/>
      <c r="O732" s="6" t="s">
        <v>2725</v>
      </c>
      <c r="P732" s="15">
        <v>0.57199999999999995</v>
      </c>
      <c r="Q732" s="18"/>
    </row>
    <row r="733" spans="1:17" s="1" customFormat="1" ht="20.100000000000001" customHeight="1" x14ac:dyDescent="0.15">
      <c r="A733" s="10">
        <v>731</v>
      </c>
      <c r="B733" s="25" t="s">
        <v>2859</v>
      </c>
      <c r="C733" s="8" t="s">
        <v>2860</v>
      </c>
      <c r="D733" s="31" t="s">
        <v>2724</v>
      </c>
      <c r="E733" s="6" t="s">
        <v>198</v>
      </c>
      <c r="F733" s="25">
        <v>2</v>
      </c>
      <c r="G733" s="11"/>
      <c r="H733" s="12"/>
      <c r="I733" s="12"/>
      <c r="J733" s="6"/>
      <c r="K733" s="12"/>
      <c r="L733" s="25">
        <v>45.3</v>
      </c>
      <c r="M733" s="6">
        <f t="shared" si="12"/>
        <v>90.6</v>
      </c>
      <c r="N733" s="6"/>
      <c r="O733" s="6" t="s">
        <v>2725</v>
      </c>
      <c r="P733" s="15">
        <v>0.14299999999999999</v>
      </c>
      <c r="Q733" s="18"/>
    </row>
    <row r="734" spans="1:17" s="1" customFormat="1" ht="20.100000000000001" customHeight="1" x14ac:dyDescent="0.15">
      <c r="A734" s="10">
        <v>732</v>
      </c>
      <c r="B734" s="25" t="s">
        <v>2861</v>
      </c>
      <c r="C734" s="8" t="s">
        <v>2862</v>
      </c>
      <c r="D734" s="31" t="s">
        <v>2724</v>
      </c>
      <c r="E734" s="6" t="s">
        <v>198</v>
      </c>
      <c r="F734" s="25">
        <v>4</v>
      </c>
      <c r="G734" s="11"/>
      <c r="H734" s="12"/>
      <c r="I734" s="12"/>
      <c r="J734" s="6"/>
      <c r="K734" s="12"/>
      <c r="L734" s="25">
        <v>45.3</v>
      </c>
      <c r="M734" s="6">
        <f t="shared" si="12"/>
        <v>181.2</v>
      </c>
      <c r="N734" s="6"/>
      <c r="O734" s="6" t="s">
        <v>2725</v>
      </c>
      <c r="P734" s="15">
        <v>0.28599999999999998</v>
      </c>
      <c r="Q734" s="18"/>
    </row>
    <row r="735" spans="1:17" s="1" customFormat="1" ht="20.100000000000001" customHeight="1" x14ac:dyDescent="0.15">
      <c r="A735" s="10">
        <v>733</v>
      </c>
      <c r="B735" s="25" t="s">
        <v>2863</v>
      </c>
      <c r="C735" s="8" t="s">
        <v>2864</v>
      </c>
      <c r="D735" s="31" t="s">
        <v>2724</v>
      </c>
      <c r="E735" s="6" t="s">
        <v>198</v>
      </c>
      <c r="F735" s="25">
        <v>4</v>
      </c>
      <c r="G735" s="11"/>
      <c r="H735" s="12"/>
      <c r="I735" s="12"/>
      <c r="J735" s="6"/>
      <c r="K735" s="12"/>
      <c r="L735" s="25">
        <v>45.2</v>
      </c>
      <c r="M735" s="6">
        <f t="shared" si="12"/>
        <v>180.8</v>
      </c>
      <c r="N735" s="6"/>
      <c r="O735" s="6" t="s">
        <v>2725</v>
      </c>
      <c r="P735" s="15">
        <v>0.28599999999999998</v>
      </c>
      <c r="Q735" s="18"/>
    </row>
    <row r="736" spans="1:17" s="1" customFormat="1" ht="20.100000000000001" customHeight="1" x14ac:dyDescent="0.15">
      <c r="A736" s="10">
        <v>734</v>
      </c>
      <c r="B736" s="25" t="s">
        <v>2865</v>
      </c>
      <c r="C736" s="8" t="s">
        <v>2866</v>
      </c>
      <c r="D736" s="31" t="s">
        <v>2724</v>
      </c>
      <c r="E736" s="6" t="s">
        <v>198</v>
      </c>
      <c r="F736" s="25">
        <v>4</v>
      </c>
      <c r="G736" s="11"/>
      <c r="H736" s="12"/>
      <c r="I736" s="12"/>
      <c r="J736" s="6"/>
      <c r="K736" s="12"/>
      <c r="L736" s="25">
        <v>87.9</v>
      </c>
      <c r="M736" s="6">
        <f t="shared" si="12"/>
        <v>351.6</v>
      </c>
      <c r="N736" s="6"/>
      <c r="O736" s="6" t="s">
        <v>2867</v>
      </c>
      <c r="P736" s="15">
        <v>0.35759999999999997</v>
      </c>
      <c r="Q736" s="18"/>
    </row>
    <row r="737" spans="1:17" s="1" customFormat="1" ht="20.100000000000001" customHeight="1" x14ac:dyDescent="0.15">
      <c r="A737" s="10">
        <v>735</v>
      </c>
      <c r="B737" s="25" t="s">
        <v>2868</v>
      </c>
      <c r="C737" s="8" t="s">
        <v>2869</v>
      </c>
      <c r="D737" s="31" t="s">
        <v>2724</v>
      </c>
      <c r="E737" s="6" t="s">
        <v>198</v>
      </c>
      <c r="F737" s="25">
        <v>48</v>
      </c>
      <c r="G737" s="11"/>
      <c r="H737" s="12"/>
      <c r="I737" s="12"/>
      <c r="J737" s="6"/>
      <c r="K737" s="12"/>
      <c r="L737" s="25">
        <v>62.2</v>
      </c>
      <c r="M737" s="6">
        <f t="shared" si="12"/>
        <v>2985.6000000000004</v>
      </c>
      <c r="N737" s="6"/>
      <c r="O737" s="6" t="s">
        <v>2870</v>
      </c>
      <c r="P737" s="15">
        <v>3.2688000000000001</v>
      </c>
      <c r="Q737" s="18"/>
    </row>
    <row r="738" spans="1:17" s="1" customFormat="1" ht="20.100000000000001" customHeight="1" x14ac:dyDescent="0.15">
      <c r="A738" s="10">
        <v>736</v>
      </c>
      <c r="B738" s="25" t="s">
        <v>2871</v>
      </c>
      <c r="C738" s="8" t="s">
        <v>2872</v>
      </c>
      <c r="D738" s="31" t="s">
        <v>2724</v>
      </c>
      <c r="E738" s="6" t="s">
        <v>198</v>
      </c>
      <c r="F738" s="25">
        <v>16</v>
      </c>
      <c r="G738" s="11"/>
      <c r="H738" s="12"/>
      <c r="I738" s="12"/>
      <c r="J738" s="6"/>
      <c r="K738" s="12"/>
      <c r="L738" s="25">
        <v>60.1</v>
      </c>
      <c r="M738" s="6">
        <f t="shared" si="12"/>
        <v>961.6</v>
      </c>
      <c r="N738" s="6"/>
      <c r="O738" s="6" t="s">
        <v>2873</v>
      </c>
      <c r="P738" s="15">
        <v>1.0511999999999999</v>
      </c>
      <c r="Q738" s="18"/>
    </row>
    <row r="739" spans="1:17" s="1" customFormat="1" ht="20.100000000000001" customHeight="1" x14ac:dyDescent="0.15">
      <c r="A739" s="10">
        <v>737</v>
      </c>
      <c r="B739" s="25" t="s">
        <v>2874</v>
      </c>
      <c r="C739" s="8" t="s">
        <v>2875</v>
      </c>
      <c r="D739" s="31" t="s">
        <v>2724</v>
      </c>
      <c r="E739" s="6" t="s">
        <v>198</v>
      </c>
      <c r="F739" s="25">
        <v>8</v>
      </c>
      <c r="G739" s="11"/>
      <c r="H739" s="12"/>
      <c r="I739" s="12"/>
      <c r="J739" s="6"/>
      <c r="K739" s="12"/>
      <c r="L739" s="25">
        <v>59.9</v>
      </c>
      <c r="M739" s="6">
        <f t="shared" si="12"/>
        <v>479.2</v>
      </c>
      <c r="N739" s="6"/>
      <c r="O739" s="6" t="s">
        <v>2876</v>
      </c>
      <c r="P739" s="15">
        <v>0.48959999999999998</v>
      </c>
      <c r="Q739" s="18"/>
    </row>
    <row r="740" spans="1:17" s="1" customFormat="1" ht="20.100000000000001" customHeight="1" x14ac:dyDescent="0.15">
      <c r="A740" s="10">
        <v>738</v>
      </c>
      <c r="B740" s="25" t="s">
        <v>2877</v>
      </c>
      <c r="C740" s="8" t="s">
        <v>2878</v>
      </c>
      <c r="D740" s="31" t="s">
        <v>2724</v>
      </c>
      <c r="E740" s="6" t="s">
        <v>198</v>
      </c>
      <c r="F740" s="25">
        <v>2</v>
      </c>
      <c r="G740" s="11"/>
      <c r="H740" s="12"/>
      <c r="I740" s="12"/>
      <c r="J740" s="6"/>
      <c r="K740" s="12"/>
      <c r="L740" s="25">
        <v>40.700000000000003</v>
      </c>
      <c r="M740" s="6">
        <f t="shared" si="12"/>
        <v>81.400000000000006</v>
      </c>
      <c r="N740" s="6"/>
      <c r="O740" s="6" t="s">
        <v>2879</v>
      </c>
      <c r="P740" s="15">
        <v>8.2799999999999999E-2</v>
      </c>
      <c r="Q740" s="18"/>
    </row>
    <row r="741" spans="1:17" s="1" customFormat="1" ht="20.100000000000001" customHeight="1" x14ac:dyDescent="0.15">
      <c r="A741" s="10">
        <v>739</v>
      </c>
      <c r="B741" s="25" t="s">
        <v>2880</v>
      </c>
      <c r="C741" s="8" t="s">
        <v>2881</v>
      </c>
      <c r="D741" s="31" t="s">
        <v>2724</v>
      </c>
      <c r="E741" s="6" t="s">
        <v>198</v>
      </c>
      <c r="F741" s="25">
        <v>2</v>
      </c>
      <c r="G741" s="11"/>
      <c r="H741" s="12"/>
      <c r="I741" s="12"/>
      <c r="J741" s="6"/>
      <c r="K741" s="12"/>
      <c r="L741" s="25">
        <v>40</v>
      </c>
      <c r="M741" s="6">
        <f t="shared" si="12"/>
        <v>80</v>
      </c>
      <c r="N741" s="6"/>
      <c r="O741" s="6" t="s">
        <v>2882</v>
      </c>
      <c r="P741" s="15">
        <v>8.0399999999999999E-2</v>
      </c>
      <c r="Q741" s="18"/>
    </row>
    <row r="742" spans="1:17" s="1" customFormat="1" ht="20.100000000000001" customHeight="1" x14ac:dyDescent="0.15">
      <c r="A742" s="10">
        <v>740</v>
      </c>
      <c r="B742" s="25" t="s">
        <v>2883</v>
      </c>
      <c r="C742" s="8" t="s">
        <v>2884</v>
      </c>
      <c r="D742" s="31" t="s">
        <v>2724</v>
      </c>
      <c r="E742" s="6" t="s">
        <v>198</v>
      </c>
      <c r="F742" s="25">
        <v>2</v>
      </c>
      <c r="G742" s="11"/>
      <c r="H742" s="12"/>
      <c r="I742" s="12"/>
      <c r="J742" s="6"/>
      <c r="K742" s="12"/>
      <c r="L742" s="25">
        <v>64.3</v>
      </c>
      <c r="M742" s="6">
        <f t="shared" si="12"/>
        <v>128.6</v>
      </c>
      <c r="N742" s="6"/>
      <c r="O742" s="6" t="s">
        <v>2885</v>
      </c>
      <c r="P742" s="15">
        <v>0.1308</v>
      </c>
      <c r="Q742" s="18"/>
    </row>
    <row r="743" spans="1:17" s="1" customFormat="1" ht="20.100000000000001" customHeight="1" x14ac:dyDescent="0.15">
      <c r="A743" s="10">
        <v>741</v>
      </c>
      <c r="B743" s="25" t="s">
        <v>2886</v>
      </c>
      <c r="C743" s="8" t="s">
        <v>2887</v>
      </c>
      <c r="D743" s="31" t="s">
        <v>2724</v>
      </c>
      <c r="E743" s="6" t="s">
        <v>198</v>
      </c>
      <c r="F743" s="25">
        <v>8</v>
      </c>
      <c r="G743" s="11"/>
      <c r="H743" s="12"/>
      <c r="I743" s="12"/>
      <c r="J743" s="6"/>
      <c r="K743" s="12"/>
      <c r="L743" s="25">
        <v>61.7</v>
      </c>
      <c r="M743" s="6">
        <f t="shared" si="12"/>
        <v>493.6</v>
      </c>
      <c r="N743" s="6"/>
      <c r="O743" s="6" t="s">
        <v>2888</v>
      </c>
      <c r="P743" s="15">
        <v>0.504</v>
      </c>
      <c r="Q743" s="18"/>
    </row>
    <row r="744" spans="1:17" s="1" customFormat="1" ht="20.100000000000001" customHeight="1" x14ac:dyDescent="0.15">
      <c r="A744" s="10">
        <v>742</v>
      </c>
      <c r="B744" s="25" t="s">
        <v>2889</v>
      </c>
      <c r="C744" s="8" t="s">
        <v>2890</v>
      </c>
      <c r="D744" s="31" t="s">
        <v>2724</v>
      </c>
      <c r="E744" s="6" t="s">
        <v>198</v>
      </c>
      <c r="F744" s="25">
        <v>8</v>
      </c>
      <c r="G744" s="11"/>
      <c r="H744" s="12"/>
      <c r="I744" s="12"/>
      <c r="J744" s="6"/>
      <c r="K744" s="12"/>
      <c r="L744" s="25">
        <v>64.3</v>
      </c>
      <c r="M744" s="6">
        <f t="shared" si="12"/>
        <v>514.4</v>
      </c>
      <c r="N744" s="6"/>
      <c r="O744" s="6" t="s">
        <v>2891</v>
      </c>
      <c r="P744" s="15">
        <v>0.56159999999999999</v>
      </c>
      <c r="Q744" s="18"/>
    </row>
    <row r="745" spans="1:17" s="1" customFormat="1" ht="20.100000000000001" customHeight="1" x14ac:dyDescent="0.15">
      <c r="A745" s="10">
        <v>743</v>
      </c>
      <c r="B745" s="25" t="s">
        <v>2892</v>
      </c>
      <c r="C745" s="8" t="s">
        <v>2893</v>
      </c>
      <c r="D745" s="31" t="s">
        <v>2724</v>
      </c>
      <c r="E745" s="6" t="s">
        <v>198</v>
      </c>
      <c r="F745" s="25">
        <v>2</v>
      </c>
      <c r="G745" s="11"/>
      <c r="H745" s="12"/>
      <c r="I745" s="12"/>
      <c r="J745" s="6"/>
      <c r="K745" s="12"/>
      <c r="L745" s="25">
        <v>86.1</v>
      </c>
      <c r="M745" s="6">
        <f t="shared" si="12"/>
        <v>172.2</v>
      </c>
      <c r="N745" s="6"/>
      <c r="O745" s="6" t="s">
        <v>2894</v>
      </c>
      <c r="P745" s="15">
        <v>0.17519999999999999</v>
      </c>
      <c r="Q745" s="18"/>
    </row>
    <row r="746" spans="1:17" s="1" customFormat="1" ht="20.100000000000001" customHeight="1" x14ac:dyDescent="0.15">
      <c r="A746" s="10">
        <v>744</v>
      </c>
      <c r="B746" s="25" t="s">
        <v>2895</v>
      </c>
      <c r="C746" s="8" t="s">
        <v>2896</v>
      </c>
      <c r="D746" s="31" t="s">
        <v>2724</v>
      </c>
      <c r="E746" s="6" t="s">
        <v>198</v>
      </c>
      <c r="F746" s="25">
        <v>2</v>
      </c>
      <c r="G746" s="11"/>
      <c r="H746" s="12"/>
      <c r="I746" s="12"/>
      <c r="J746" s="6"/>
      <c r="K746" s="12"/>
      <c r="L746" s="25">
        <v>84.3</v>
      </c>
      <c r="M746" s="6">
        <f t="shared" si="12"/>
        <v>168.6</v>
      </c>
      <c r="N746" s="6"/>
      <c r="O746" s="6" t="s">
        <v>2897</v>
      </c>
      <c r="P746" s="15">
        <v>0.1716</v>
      </c>
      <c r="Q746" s="18"/>
    </row>
    <row r="747" spans="1:17" s="1" customFormat="1" ht="20.100000000000001" customHeight="1" x14ac:dyDescent="0.15">
      <c r="A747" s="10">
        <v>745</v>
      </c>
      <c r="B747" s="25" t="s">
        <v>2898</v>
      </c>
      <c r="C747" s="8" t="s">
        <v>2899</v>
      </c>
      <c r="D747" s="31" t="s">
        <v>2900</v>
      </c>
      <c r="E747" s="6" t="s">
        <v>198</v>
      </c>
      <c r="F747" s="25">
        <v>1</v>
      </c>
      <c r="G747" s="11"/>
      <c r="H747" s="12"/>
      <c r="I747" s="12"/>
      <c r="J747" s="6"/>
      <c r="K747" s="12"/>
      <c r="L747" s="25">
        <v>431.1</v>
      </c>
      <c r="M747" s="6">
        <f t="shared" si="12"/>
        <v>431.1</v>
      </c>
      <c r="N747" s="6"/>
      <c r="O747" s="6" t="s">
        <v>2901</v>
      </c>
      <c r="P747" s="15">
        <v>1.0920780000000001</v>
      </c>
      <c r="Q747" s="18"/>
    </row>
    <row r="748" spans="1:17" s="1" customFormat="1" ht="20.100000000000001" customHeight="1" x14ac:dyDescent="0.15">
      <c r="A748" s="10">
        <v>746</v>
      </c>
      <c r="B748" s="25" t="s">
        <v>2902</v>
      </c>
      <c r="C748" s="8" t="s">
        <v>2903</v>
      </c>
      <c r="D748" s="31" t="s">
        <v>2900</v>
      </c>
      <c r="E748" s="6" t="s">
        <v>198</v>
      </c>
      <c r="F748" s="25">
        <v>1</v>
      </c>
      <c r="G748" s="11"/>
      <c r="H748" s="12"/>
      <c r="I748" s="12"/>
      <c r="J748" s="6"/>
      <c r="K748" s="12"/>
      <c r="L748" s="25">
        <v>431.1</v>
      </c>
      <c r="M748" s="6">
        <f t="shared" si="12"/>
        <v>431.1</v>
      </c>
      <c r="N748" s="6"/>
      <c r="O748" s="6" t="s">
        <v>2901</v>
      </c>
      <c r="P748" s="15">
        <v>1.0920780000000001</v>
      </c>
      <c r="Q748" s="18"/>
    </row>
    <row r="749" spans="1:17" s="1" customFormat="1" ht="20.100000000000001" customHeight="1" x14ac:dyDescent="0.15">
      <c r="A749" s="10">
        <v>747</v>
      </c>
      <c r="B749" s="25" t="s">
        <v>2904</v>
      </c>
      <c r="C749" s="8" t="s">
        <v>2905</v>
      </c>
      <c r="D749" s="31" t="s">
        <v>2900</v>
      </c>
      <c r="E749" s="6" t="s">
        <v>198</v>
      </c>
      <c r="F749" s="25">
        <v>1</v>
      </c>
      <c r="G749" s="11"/>
      <c r="H749" s="12"/>
      <c r="I749" s="12"/>
      <c r="J749" s="6"/>
      <c r="K749" s="12"/>
      <c r="L749" s="25">
        <v>424.1</v>
      </c>
      <c r="M749" s="6">
        <f t="shared" si="12"/>
        <v>424.1</v>
      </c>
      <c r="N749" s="6"/>
      <c r="O749" s="6" t="s">
        <v>2901</v>
      </c>
      <c r="P749" s="15">
        <v>1.0920780000000001</v>
      </c>
      <c r="Q749" s="18"/>
    </row>
    <row r="750" spans="1:17" s="1" customFormat="1" ht="20.100000000000001" customHeight="1" x14ac:dyDescent="0.15">
      <c r="A750" s="10">
        <v>748</v>
      </c>
      <c r="B750" s="25" t="s">
        <v>2906</v>
      </c>
      <c r="C750" s="8" t="s">
        <v>2907</v>
      </c>
      <c r="D750" s="31" t="s">
        <v>2900</v>
      </c>
      <c r="E750" s="6" t="s">
        <v>198</v>
      </c>
      <c r="F750" s="25">
        <v>1</v>
      </c>
      <c r="G750" s="11"/>
      <c r="H750" s="12"/>
      <c r="I750" s="12"/>
      <c r="J750" s="6"/>
      <c r="K750" s="12"/>
      <c r="L750" s="25">
        <v>424.1</v>
      </c>
      <c r="M750" s="6">
        <f t="shared" si="12"/>
        <v>424.1</v>
      </c>
      <c r="N750" s="6"/>
      <c r="O750" s="6" t="s">
        <v>2901</v>
      </c>
      <c r="P750" s="15">
        <v>1.0920780000000001</v>
      </c>
      <c r="Q750" s="18"/>
    </row>
    <row r="751" spans="1:17" s="1" customFormat="1" ht="20.100000000000001" customHeight="1" x14ac:dyDescent="0.15">
      <c r="A751" s="10">
        <v>749</v>
      </c>
      <c r="B751" s="25" t="s">
        <v>2908</v>
      </c>
      <c r="C751" s="8" t="s">
        <v>2909</v>
      </c>
      <c r="D751" s="31" t="s">
        <v>2900</v>
      </c>
      <c r="E751" s="6" t="s">
        <v>198</v>
      </c>
      <c r="F751" s="25">
        <v>1</v>
      </c>
      <c r="G751" s="11"/>
      <c r="H751" s="12"/>
      <c r="I751" s="12"/>
      <c r="J751" s="6"/>
      <c r="K751" s="12"/>
      <c r="L751" s="25">
        <v>378.1</v>
      </c>
      <c r="M751" s="6">
        <f t="shared" si="12"/>
        <v>378.1</v>
      </c>
      <c r="N751" s="6"/>
      <c r="O751" s="6" t="s">
        <v>2901</v>
      </c>
      <c r="P751" s="15">
        <v>1.0920780000000001</v>
      </c>
      <c r="Q751" s="18"/>
    </row>
    <row r="752" spans="1:17" s="1" customFormat="1" ht="20.100000000000001" customHeight="1" x14ac:dyDescent="0.15">
      <c r="A752" s="10">
        <v>750</v>
      </c>
      <c r="B752" s="25" t="s">
        <v>2910</v>
      </c>
      <c r="C752" s="8" t="s">
        <v>2911</v>
      </c>
      <c r="D752" s="31" t="s">
        <v>2900</v>
      </c>
      <c r="E752" s="6" t="s">
        <v>198</v>
      </c>
      <c r="F752" s="25">
        <v>1</v>
      </c>
      <c r="G752" s="11"/>
      <c r="H752" s="12"/>
      <c r="I752" s="12"/>
      <c r="J752" s="6"/>
      <c r="K752" s="12"/>
      <c r="L752" s="25">
        <v>378.1</v>
      </c>
      <c r="M752" s="6">
        <f t="shared" si="12"/>
        <v>378.1</v>
      </c>
      <c r="N752" s="6"/>
      <c r="O752" s="6" t="s">
        <v>2901</v>
      </c>
      <c r="P752" s="15">
        <v>1.0920780000000001</v>
      </c>
      <c r="Q752" s="18"/>
    </row>
    <row r="753" spans="1:17" s="1" customFormat="1" ht="20.100000000000001" customHeight="1" x14ac:dyDescent="0.15">
      <c r="A753" s="10">
        <v>751</v>
      </c>
      <c r="B753" s="25" t="s">
        <v>2912</v>
      </c>
      <c r="C753" s="8" t="s">
        <v>2913</v>
      </c>
      <c r="D753" s="31" t="s">
        <v>2900</v>
      </c>
      <c r="E753" s="6" t="s">
        <v>198</v>
      </c>
      <c r="F753" s="25">
        <v>1</v>
      </c>
      <c r="G753" s="11"/>
      <c r="H753" s="12"/>
      <c r="I753" s="12"/>
      <c r="J753" s="6"/>
      <c r="K753" s="12"/>
      <c r="L753" s="25">
        <v>378.1</v>
      </c>
      <c r="M753" s="6">
        <f t="shared" si="12"/>
        <v>378.1</v>
      </c>
      <c r="N753" s="6"/>
      <c r="O753" s="6" t="s">
        <v>2914</v>
      </c>
      <c r="P753" s="15">
        <v>0.98007</v>
      </c>
      <c r="Q753" s="18"/>
    </row>
    <row r="754" spans="1:17" s="1" customFormat="1" ht="20.100000000000001" customHeight="1" x14ac:dyDescent="0.15">
      <c r="A754" s="10">
        <v>752</v>
      </c>
      <c r="B754" s="25" t="s">
        <v>2915</v>
      </c>
      <c r="C754" s="8" t="s">
        <v>2916</v>
      </c>
      <c r="D754" s="31" t="s">
        <v>2900</v>
      </c>
      <c r="E754" s="6" t="s">
        <v>198</v>
      </c>
      <c r="F754" s="25">
        <v>1</v>
      </c>
      <c r="G754" s="11"/>
      <c r="H754" s="12"/>
      <c r="I754" s="12"/>
      <c r="J754" s="6"/>
      <c r="K754" s="12"/>
      <c r="L754" s="25">
        <v>378.1</v>
      </c>
      <c r="M754" s="6">
        <f t="shared" si="12"/>
        <v>378.1</v>
      </c>
      <c r="N754" s="6"/>
      <c r="O754" s="6" t="s">
        <v>2914</v>
      </c>
      <c r="P754" s="15">
        <v>0.98007</v>
      </c>
      <c r="Q754" s="18"/>
    </row>
    <row r="755" spans="1:17" s="1" customFormat="1" ht="20.100000000000001" customHeight="1" x14ac:dyDescent="0.15">
      <c r="A755" s="10">
        <v>753</v>
      </c>
      <c r="B755" s="25" t="s">
        <v>2917</v>
      </c>
      <c r="C755" s="8" t="s">
        <v>2918</v>
      </c>
      <c r="D755" s="31" t="s">
        <v>2900</v>
      </c>
      <c r="E755" s="6" t="s">
        <v>198</v>
      </c>
      <c r="F755" s="25">
        <v>1</v>
      </c>
      <c r="G755" s="11"/>
      <c r="H755" s="12"/>
      <c r="I755" s="12"/>
      <c r="J755" s="6"/>
      <c r="K755" s="12"/>
      <c r="L755" s="25">
        <v>378.1</v>
      </c>
      <c r="M755" s="6">
        <f t="shared" si="12"/>
        <v>378.1</v>
      </c>
      <c r="N755" s="6"/>
      <c r="O755" s="6" t="s">
        <v>2914</v>
      </c>
      <c r="P755" s="15">
        <v>0.98007</v>
      </c>
      <c r="Q755" s="18"/>
    </row>
    <row r="756" spans="1:17" s="1" customFormat="1" ht="20.100000000000001" customHeight="1" x14ac:dyDescent="0.15">
      <c r="A756" s="10">
        <v>754</v>
      </c>
      <c r="B756" s="25" t="s">
        <v>2919</v>
      </c>
      <c r="C756" s="8" t="s">
        <v>2920</v>
      </c>
      <c r="D756" s="31" t="s">
        <v>2900</v>
      </c>
      <c r="E756" s="6" t="s">
        <v>198</v>
      </c>
      <c r="F756" s="25">
        <v>1</v>
      </c>
      <c r="G756" s="11"/>
      <c r="H756" s="12"/>
      <c r="I756" s="12"/>
      <c r="J756" s="6"/>
      <c r="K756" s="12"/>
      <c r="L756" s="25">
        <v>378.1</v>
      </c>
      <c r="M756" s="6">
        <f t="shared" si="12"/>
        <v>378.1</v>
      </c>
      <c r="N756" s="6"/>
      <c r="O756" s="6" t="s">
        <v>2914</v>
      </c>
      <c r="P756" s="15">
        <v>0.98007</v>
      </c>
      <c r="Q756" s="18"/>
    </row>
    <row r="757" spans="1:17" s="1" customFormat="1" ht="20.100000000000001" customHeight="1" x14ac:dyDescent="0.15">
      <c r="A757" s="10">
        <v>755</v>
      </c>
      <c r="B757" s="25" t="s">
        <v>2921</v>
      </c>
      <c r="C757" s="8" t="s">
        <v>2922</v>
      </c>
      <c r="D757" s="31" t="s">
        <v>2900</v>
      </c>
      <c r="E757" s="6" t="s">
        <v>198</v>
      </c>
      <c r="F757" s="25">
        <v>1</v>
      </c>
      <c r="G757" s="11"/>
      <c r="H757" s="12"/>
      <c r="I757" s="12"/>
      <c r="J757" s="6"/>
      <c r="K757" s="12"/>
      <c r="L757" s="25">
        <v>378.1</v>
      </c>
      <c r="M757" s="6">
        <f t="shared" si="12"/>
        <v>378.1</v>
      </c>
      <c r="N757" s="6"/>
      <c r="O757" s="6" t="s">
        <v>2914</v>
      </c>
      <c r="P757" s="15">
        <v>0.98007</v>
      </c>
      <c r="Q757" s="18"/>
    </row>
    <row r="758" spans="1:17" s="1" customFormat="1" ht="20.100000000000001" customHeight="1" x14ac:dyDescent="0.15">
      <c r="A758" s="10">
        <v>756</v>
      </c>
      <c r="B758" s="25" t="s">
        <v>2923</v>
      </c>
      <c r="C758" s="8" t="s">
        <v>2924</v>
      </c>
      <c r="D758" s="31" t="s">
        <v>2900</v>
      </c>
      <c r="E758" s="6" t="s">
        <v>198</v>
      </c>
      <c r="F758" s="25">
        <v>1</v>
      </c>
      <c r="G758" s="11"/>
      <c r="H758" s="12"/>
      <c r="I758" s="12"/>
      <c r="J758" s="6"/>
      <c r="K758" s="12"/>
      <c r="L758" s="25">
        <v>378.1</v>
      </c>
      <c r="M758" s="6">
        <f t="shared" si="12"/>
        <v>378.1</v>
      </c>
      <c r="N758" s="6"/>
      <c r="O758" s="6" t="s">
        <v>2914</v>
      </c>
      <c r="P758" s="15">
        <v>0.98007</v>
      </c>
      <c r="Q758" s="18"/>
    </row>
    <row r="759" spans="1:17" s="1" customFormat="1" ht="20.100000000000001" customHeight="1" x14ac:dyDescent="0.15">
      <c r="A759" s="10">
        <v>757</v>
      </c>
      <c r="B759" s="25" t="s">
        <v>2925</v>
      </c>
      <c r="C759" s="8" t="s">
        <v>2926</v>
      </c>
      <c r="D759" s="31" t="s">
        <v>2900</v>
      </c>
      <c r="E759" s="6" t="s">
        <v>198</v>
      </c>
      <c r="F759" s="25">
        <v>1</v>
      </c>
      <c r="G759" s="11"/>
      <c r="H759" s="12"/>
      <c r="I759" s="12"/>
      <c r="J759" s="6"/>
      <c r="K759" s="12"/>
      <c r="L759" s="25">
        <v>424.8</v>
      </c>
      <c r="M759" s="6">
        <f t="shared" si="12"/>
        <v>424.8</v>
      </c>
      <c r="N759" s="6"/>
      <c r="O759" s="6" t="s">
        <v>2901</v>
      </c>
      <c r="P759" s="15">
        <v>1.0920780000000001</v>
      </c>
      <c r="Q759" s="18"/>
    </row>
    <row r="760" spans="1:17" s="1" customFormat="1" ht="20.100000000000001" customHeight="1" x14ac:dyDescent="0.15">
      <c r="A760" s="10">
        <v>758</v>
      </c>
      <c r="B760" s="25" t="s">
        <v>2927</v>
      </c>
      <c r="C760" s="8" t="s">
        <v>2928</v>
      </c>
      <c r="D760" s="31" t="s">
        <v>2900</v>
      </c>
      <c r="E760" s="6" t="s">
        <v>198</v>
      </c>
      <c r="F760" s="25">
        <v>1</v>
      </c>
      <c r="G760" s="11"/>
      <c r="H760" s="12"/>
      <c r="I760" s="12"/>
      <c r="J760" s="6"/>
      <c r="K760" s="12"/>
      <c r="L760" s="25">
        <v>424.8</v>
      </c>
      <c r="M760" s="6">
        <f t="shared" si="12"/>
        <v>424.8</v>
      </c>
      <c r="N760" s="6"/>
      <c r="O760" s="6" t="s">
        <v>2901</v>
      </c>
      <c r="P760" s="15">
        <v>1.0920780000000001</v>
      </c>
      <c r="Q760" s="18"/>
    </row>
    <row r="761" spans="1:17" s="1" customFormat="1" ht="20.100000000000001" customHeight="1" x14ac:dyDescent="0.15">
      <c r="A761" s="10">
        <v>759</v>
      </c>
      <c r="B761" s="25" t="s">
        <v>2929</v>
      </c>
      <c r="C761" s="8" t="s">
        <v>2930</v>
      </c>
      <c r="D761" s="31" t="s">
        <v>2900</v>
      </c>
      <c r="E761" s="6" t="s">
        <v>198</v>
      </c>
      <c r="F761" s="25">
        <v>1</v>
      </c>
      <c r="G761" s="11"/>
      <c r="H761" s="12"/>
      <c r="I761" s="12"/>
      <c r="J761" s="6"/>
      <c r="K761" s="12"/>
      <c r="L761" s="25">
        <v>410.7</v>
      </c>
      <c r="M761" s="6">
        <f t="shared" si="12"/>
        <v>410.7</v>
      </c>
      <c r="N761" s="6"/>
      <c r="O761" s="6" t="s">
        <v>2901</v>
      </c>
      <c r="P761" s="15">
        <v>1.0920780000000001</v>
      </c>
      <c r="Q761" s="18"/>
    </row>
    <row r="762" spans="1:17" s="1" customFormat="1" ht="20.100000000000001" customHeight="1" x14ac:dyDescent="0.15">
      <c r="A762" s="10">
        <v>760</v>
      </c>
      <c r="B762" s="25" t="s">
        <v>2931</v>
      </c>
      <c r="C762" s="8" t="s">
        <v>2932</v>
      </c>
      <c r="D762" s="31" t="s">
        <v>2900</v>
      </c>
      <c r="E762" s="6" t="s">
        <v>198</v>
      </c>
      <c r="F762" s="25">
        <v>1</v>
      </c>
      <c r="G762" s="11"/>
      <c r="H762" s="12"/>
      <c r="I762" s="12"/>
      <c r="J762" s="6"/>
      <c r="K762" s="12"/>
      <c r="L762" s="25">
        <v>410.7</v>
      </c>
      <c r="M762" s="6">
        <f t="shared" si="12"/>
        <v>410.7</v>
      </c>
      <c r="N762" s="6"/>
      <c r="O762" s="6" t="s">
        <v>2901</v>
      </c>
      <c r="P762" s="15">
        <v>1.0920780000000001</v>
      </c>
      <c r="Q762" s="18"/>
    </row>
    <row r="763" spans="1:17" s="1" customFormat="1" ht="20.100000000000001" customHeight="1" x14ac:dyDescent="0.15">
      <c r="A763" s="10">
        <v>761</v>
      </c>
      <c r="B763" s="25" t="s">
        <v>2933</v>
      </c>
      <c r="C763" s="8" t="s">
        <v>2934</v>
      </c>
      <c r="D763" s="31" t="s">
        <v>2900</v>
      </c>
      <c r="E763" s="6" t="s">
        <v>198</v>
      </c>
      <c r="F763" s="25">
        <v>1</v>
      </c>
      <c r="G763" s="11"/>
      <c r="H763" s="12"/>
      <c r="I763" s="12"/>
      <c r="J763" s="6"/>
      <c r="K763" s="12"/>
      <c r="L763" s="25">
        <v>371.8</v>
      </c>
      <c r="M763" s="6">
        <f t="shared" si="12"/>
        <v>371.8</v>
      </c>
      <c r="N763" s="6"/>
      <c r="O763" s="6" t="s">
        <v>2914</v>
      </c>
      <c r="P763" s="15">
        <v>0.98007</v>
      </c>
      <c r="Q763" s="18"/>
    </row>
    <row r="764" spans="1:17" s="1" customFormat="1" ht="20.100000000000001" customHeight="1" x14ac:dyDescent="0.15">
      <c r="A764" s="10">
        <v>762</v>
      </c>
      <c r="B764" s="25" t="s">
        <v>2935</v>
      </c>
      <c r="C764" s="8" t="s">
        <v>2936</v>
      </c>
      <c r="D764" s="31" t="s">
        <v>2900</v>
      </c>
      <c r="E764" s="6" t="s">
        <v>198</v>
      </c>
      <c r="F764" s="25">
        <v>1</v>
      </c>
      <c r="G764" s="11"/>
      <c r="H764" s="12"/>
      <c r="I764" s="12"/>
      <c r="J764" s="6"/>
      <c r="K764" s="12"/>
      <c r="L764" s="25">
        <v>371.8</v>
      </c>
      <c r="M764" s="6">
        <f t="shared" si="12"/>
        <v>371.8</v>
      </c>
      <c r="N764" s="6"/>
      <c r="O764" s="6" t="s">
        <v>2914</v>
      </c>
      <c r="P764" s="15">
        <v>0.98007</v>
      </c>
      <c r="Q764" s="18"/>
    </row>
    <row r="765" spans="1:17" s="1" customFormat="1" ht="20.100000000000001" customHeight="1" x14ac:dyDescent="0.15">
      <c r="A765" s="10">
        <v>763</v>
      </c>
      <c r="B765" s="25" t="s">
        <v>2937</v>
      </c>
      <c r="C765" s="8" t="s">
        <v>2938</v>
      </c>
      <c r="D765" s="31" t="s">
        <v>2900</v>
      </c>
      <c r="E765" s="6" t="s">
        <v>198</v>
      </c>
      <c r="F765" s="25">
        <v>1</v>
      </c>
      <c r="G765" s="11"/>
      <c r="H765" s="12"/>
      <c r="I765" s="12"/>
      <c r="J765" s="6"/>
      <c r="K765" s="12"/>
      <c r="L765" s="25">
        <v>371.8</v>
      </c>
      <c r="M765" s="6">
        <f t="shared" si="12"/>
        <v>371.8</v>
      </c>
      <c r="N765" s="6"/>
      <c r="O765" s="6" t="s">
        <v>2914</v>
      </c>
      <c r="P765" s="15">
        <v>0.98007</v>
      </c>
      <c r="Q765" s="18"/>
    </row>
    <row r="766" spans="1:17" s="1" customFormat="1" ht="20.100000000000001" customHeight="1" x14ac:dyDescent="0.15">
      <c r="A766" s="10">
        <v>764</v>
      </c>
      <c r="B766" s="25" t="s">
        <v>2939</v>
      </c>
      <c r="C766" s="8" t="s">
        <v>2940</v>
      </c>
      <c r="D766" s="31" t="s">
        <v>2900</v>
      </c>
      <c r="E766" s="6" t="s">
        <v>198</v>
      </c>
      <c r="F766" s="25">
        <v>1</v>
      </c>
      <c r="G766" s="11"/>
      <c r="H766" s="12"/>
      <c r="I766" s="12"/>
      <c r="J766" s="6"/>
      <c r="K766" s="12"/>
      <c r="L766" s="25">
        <v>371.8</v>
      </c>
      <c r="M766" s="6">
        <f t="shared" si="12"/>
        <v>371.8</v>
      </c>
      <c r="N766" s="6"/>
      <c r="O766" s="6" t="s">
        <v>2914</v>
      </c>
      <c r="P766" s="15">
        <v>0.98007</v>
      </c>
      <c r="Q766" s="18"/>
    </row>
    <row r="767" spans="1:17" s="1" customFormat="1" ht="20.100000000000001" customHeight="1" x14ac:dyDescent="0.15">
      <c r="A767" s="10">
        <v>765</v>
      </c>
      <c r="B767" s="25" t="s">
        <v>2941</v>
      </c>
      <c r="C767" s="8" t="s">
        <v>2942</v>
      </c>
      <c r="D767" s="31" t="s">
        <v>2900</v>
      </c>
      <c r="E767" s="6" t="s">
        <v>198</v>
      </c>
      <c r="F767" s="25">
        <v>1</v>
      </c>
      <c r="G767" s="11"/>
      <c r="H767" s="12"/>
      <c r="I767" s="12"/>
      <c r="J767" s="6"/>
      <c r="K767" s="12"/>
      <c r="L767" s="25">
        <v>371.8</v>
      </c>
      <c r="M767" s="6">
        <f t="shared" si="12"/>
        <v>371.8</v>
      </c>
      <c r="N767" s="6"/>
      <c r="O767" s="6" t="s">
        <v>2914</v>
      </c>
      <c r="P767" s="15">
        <v>0.98007</v>
      </c>
      <c r="Q767" s="18"/>
    </row>
    <row r="768" spans="1:17" s="1" customFormat="1" ht="20.100000000000001" customHeight="1" x14ac:dyDescent="0.15">
      <c r="A768" s="10">
        <v>766</v>
      </c>
      <c r="B768" s="25" t="s">
        <v>2943</v>
      </c>
      <c r="C768" s="8" t="s">
        <v>2944</v>
      </c>
      <c r="D768" s="31" t="s">
        <v>2900</v>
      </c>
      <c r="E768" s="6" t="s">
        <v>198</v>
      </c>
      <c r="F768" s="25">
        <v>1</v>
      </c>
      <c r="G768" s="11"/>
      <c r="H768" s="12"/>
      <c r="I768" s="12"/>
      <c r="J768" s="6"/>
      <c r="K768" s="12"/>
      <c r="L768" s="25">
        <v>371.8</v>
      </c>
      <c r="M768" s="6">
        <f t="shared" si="12"/>
        <v>371.8</v>
      </c>
      <c r="N768" s="6"/>
      <c r="O768" s="6" t="s">
        <v>2914</v>
      </c>
      <c r="P768" s="15">
        <v>0.98007</v>
      </c>
      <c r="Q768" s="18"/>
    </row>
    <row r="769" spans="1:17" s="1" customFormat="1" ht="20.100000000000001" customHeight="1" x14ac:dyDescent="0.15">
      <c r="A769" s="10">
        <v>767</v>
      </c>
      <c r="B769" s="25" t="s">
        <v>2945</v>
      </c>
      <c r="C769" s="8" t="s">
        <v>2946</v>
      </c>
      <c r="D769" s="31" t="s">
        <v>2900</v>
      </c>
      <c r="E769" s="6" t="s">
        <v>198</v>
      </c>
      <c r="F769" s="25">
        <v>1</v>
      </c>
      <c r="G769" s="11"/>
      <c r="H769" s="12"/>
      <c r="I769" s="12"/>
      <c r="J769" s="6"/>
      <c r="K769" s="12"/>
      <c r="L769" s="25">
        <v>371.8</v>
      </c>
      <c r="M769" s="6">
        <f t="shared" si="12"/>
        <v>371.8</v>
      </c>
      <c r="N769" s="6"/>
      <c r="O769" s="6" t="s">
        <v>2914</v>
      </c>
      <c r="P769" s="15">
        <v>0.98007</v>
      </c>
      <c r="Q769" s="18"/>
    </row>
    <row r="770" spans="1:17" s="1" customFormat="1" ht="20.100000000000001" customHeight="1" x14ac:dyDescent="0.15">
      <c r="A770" s="10">
        <v>768</v>
      </c>
      <c r="B770" s="25" t="s">
        <v>2947</v>
      </c>
      <c r="C770" s="8" t="s">
        <v>2948</v>
      </c>
      <c r="D770" s="31" t="s">
        <v>2900</v>
      </c>
      <c r="E770" s="6" t="s">
        <v>198</v>
      </c>
      <c r="F770" s="25">
        <v>1</v>
      </c>
      <c r="G770" s="11"/>
      <c r="H770" s="12"/>
      <c r="I770" s="12"/>
      <c r="J770" s="6"/>
      <c r="K770" s="12"/>
      <c r="L770" s="25">
        <v>371.8</v>
      </c>
      <c r="M770" s="6">
        <f t="shared" si="12"/>
        <v>371.8</v>
      </c>
      <c r="N770" s="6"/>
      <c r="O770" s="6" t="s">
        <v>2914</v>
      </c>
      <c r="P770" s="15">
        <v>0.98007</v>
      </c>
      <c r="Q770" s="18"/>
    </row>
    <row r="771" spans="1:17" s="1" customFormat="1" ht="20.100000000000001" customHeight="1" x14ac:dyDescent="0.15">
      <c r="A771" s="10">
        <v>769</v>
      </c>
      <c r="B771" s="25" t="s">
        <v>2949</v>
      </c>
      <c r="C771" s="8" t="s">
        <v>2950</v>
      </c>
      <c r="D771" s="31" t="s">
        <v>2900</v>
      </c>
      <c r="E771" s="6" t="s">
        <v>198</v>
      </c>
      <c r="F771" s="25">
        <v>1</v>
      </c>
      <c r="G771" s="11"/>
      <c r="H771" s="12"/>
      <c r="I771" s="12"/>
      <c r="J771" s="6"/>
      <c r="K771" s="12"/>
      <c r="L771" s="25">
        <v>372.6</v>
      </c>
      <c r="M771" s="6">
        <f t="shared" si="12"/>
        <v>372.6</v>
      </c>
      <c r="N771" s="6"/>
      <c r="O771" s="6" t="s">
        <v>2951</v>
      </c>
      <c r="P771" s="15">
        <v>0.72877000000000003</v>
      </c>
      <c r="Q771" s="18"/>
    </row>
    <row r="772" spans="1:17" s="1" customFormat="1" ht="20.100000000000001" customHeight="1" x14ac:dyDescent="0.15">
      <c r="A772" s="10">
        <v>770</v>
      </c>
      <c r="B772" s="25" t="s">
        <v>2952</v>
      </c>
      <c r="C772" s="8" t="s">
        <v>2953</v>
      </c>
      <c r="D772" s="31" t="s">
        <v>2900</v>
      </c>
      <c r="E772" s="6" t="s">
        <v>198</v>
      </c>
      <c r="F772" s="25">
        <v>1</v>
      </c>
      <c r="G772" s="11"/>
      <c r="H772" s="12"/>
      <c r="I772" s="12"/>
      <c r="J772" s="6"/>
      <c r="K772" s="12"/>
      <c r="L772" s="25">
        <v>372.6</v>
      </c>
      <c r="M772" s="6">
        <f t="shared" si="12"/>
        <v>372.6</v>
      </c>
      <c r="N772" s="6"/>
      <c r="O772" s="6" t="s">
        <v>2951</v>
      </c>
      <c r="P772" s="15">
        <v>0.72877000000000003</v>
      </c>
      <c r="Q772" s="18"/>
    </row>
    <row r="773" spans="1:17" s="1" customFormat="1" ht="20.100000000000001" customHeight="1" x14ac:dyDescent="0.15">
      <c r="A773" s="10">
        <v>771</v>
      </c>
      <c r="B773" s="25" t="s">
        <v>2954</v>
      </c>
      <c r="C773" s="8" t="s">
        <v>2955</v>
      </c>
      <c r="D773" s="31" t="s">
        <v>2900</v>
      </c>
      <c r="E773" s="6" t="s">
        <v>198</v>
      </c>
      <c r="F773" s="25">
        <v>1</v>
      </c>
      <c r="G773" s="11"/>
      <c r="H773" s="12"/>
      <c r="I773" s="12"/>
      <c r="J773" s="6"/>
      <c r="K773" s="12"/>
      <c r="L773" s="25">
        <v>372.6</v>
      </c>
      <c r="M773" s="6">
        <f t="shared" si="12"/>
        <v>372.6</v>
      </c>
      <c r="N773" s="6"/>
      <c r="O773" s="6" t="s">
        <v>2951</v>
      </c>
      <c r="P773" s="15">
        <v>0.72877000000000003</v>
      </c>
      <c r="Q773" s="18"/>
    </row>
    <row r="774" spans="1:17" s="1" customFormat="1" ht="20.100000000000001" customHeight="1" x14ac:dyDescent="0.15">
      <c r="A774" s="10">
        <v>772</v>
      </c>
      <c r="B774" s="25" t="s">
        <v>2956</v>
      </c>
      <c r="C774" s="8" t="s">
        <v>2957</v>
      </c>
      <c r="D774" s="31" t="s">
        <v>2900</v>
      </c>
      <c r="E774" s="6" t="s">
        <v>198</v>
      </c>
      <c r="F774" s="25">
        <v>1</v>
      </c>
      <c r="G774" s="11"/>
      <c r="H774" s="12"/>
      <c r="I774" s="12"/>
      <c r="J774" s="6"/>
      <c r="K774" s="12"/>
      <c r="L774" s="25">
        <v>372.6</v>
      </c>
      <c r="M774" s="6">
        <f t="shared" si="12"/>
        <v>372.6</v>
      </c>
      <c r="N774" s="6"/>
      <c r="O774" s="6" t="s">
        <v>2951</v>
      </c>
      <c r="P774" s="15">
        <v>0.72877000000000003</v>
      </c>
      <c r="Q774" s="18"/>
    </row>
    <row r="775" spans="1:17" s="1" customFormat="1" ht="20.100000000000001" customHeight="1" x14ac:dyDescent="0.15">
      <c r="A775" s="10">
        <v>773</v>
      </c>
      <c r="B775" s="25" t="s">
        <v>2958</v>
      </c>
      <c r="C775" s="8" t="s">
        <v>2959</v>
      </c>
      <c r="D775" s="31" t="s">
        <v>2900</v>
      </c>
      <c r="E775" s="6" t="s">
        <v>198</v>
      </c>
      <c r="F775" s="25">
        <v>1</v>
      </c>
      <c r="G775" s="11"/>
      <c r="H775" s="12"/>
      <c r="I775" s="12"/>
      <c r="J775" s="6"/>
      <c r="K775" s="12"/>
      <c r="L775" s="25">
        <v>372.6</v>
      </c>
      <c r="M775" s="6">
        <f t="shared" si="12"/>
        <v>372.6</v>
      </c>
      <c r="N775" s="6"/>
      <c r="O775" s="6" t="s">
        <v>2951</v>
      </c>
      <c r="P775" s="15">
        <v>0.72877000000000003</v>
      </c>
      <c r="Q775" s="18"/>
    </row>
    <row r="776" spans="1:17" s="1" customFormat="1" ht="20.100000000000001" customHeight="1" x14ac:dyDescent="0.15">
      <c r="A776" s="10">
        <v>774</v>
      </c>
      <c r="B776" s="25" t="s">
        <v>2960</v>
      </c>
      <c r="C776" s="8" t="s">
        <v>2961</v>
      </c>
      <c r="D776" s="31" t="s">
        <v>2900</v>
      </c>
      <c r="E776" s="6" t="s">
        <v>198</v>
      </c>
      <c r="F776" s="25">
        <v>1</v>
      </c>
      <c r="G776" s="11"/>
      <c r="H776" s="12"/>
      <c r="I776" s="12"/>
      <c r="J776" s="6"/>
      <c r="K776" s="12"/>
      <c r="L776" s="25">
        <v>372.6</v>
      </c>
      <c r="M776" s="6">
        <f t="shared" si="12"/>
        <v>372.6</v>
      </c>
      <c r="N776" s="6"/>
      <c r="O776" s="6" t="s">
        <v>2951</v>
      </c>
      <c r="P776" s="15">
        <v>0.72877000000000003</v>
      </c>
      <c r="Q776" s="18"/>
    </row>
    <row r="777" spans="1:17" s="1" customFormat="1" ht="20.100000000000001" customHeight="1" x14ac:dyDescent="0.15">
      <c r="A777" s="10">
        <v>775</v>
      </c>
      <c r="B777" s="25" t="s">
        <v>2962</v>
      </c>
      <c r="C777" s="8" t="s">
        <v>2963</v>
      </c>
      <c r="D777" s="31" t="s">
        <v>2900</v>
      </c>
      <c r="E777" s="6" t="s">
        <v>198</v>
      </c>
      <c r="F777" s="25">
        <v>1</v>
      </c>
      <c r="G777" s="11"/>
      <c r="H777" s="12"/>
      <c r="I777" s="12"/>
      <c r="J777" s="6"/>
      <c r="K777" s="12"/>
      <c r="L777" s="25">
        <v>372.6</v>
      </c>
      <c r="M777" s="6">
        <f t="shared" si="12"/>
        <v>372.6</v>
      </c>
      <c r="N777" s="6"/>
      <c r="O777" s="6" t="s">
        <v>2951</v>
      </c>
      <c r="P777" s="15">
        <v>0.72877000000000003</v>
      </c>
      <c r="Q777" s="18"/>
    </row>
    <row r="778" spans="1:17" s="1" customFormat="1" ht="20.100000000000001" customHeight="1" x14ac:dyDescent="0.15">
      <c r="A778" s="10">
        <v>776</v>
      </c>
      <c r="B778" s="25" t="s">
        <v>2964</v>
      </c>
      <c r="C778" s="8" t="s">
        <v>2965</v>
      </c>
      <c r="D778" s="31" t="s">
        <v>2900</v>
      </c>
      <c r="E778" s="6" t="s">
        <v>198</v>
      </c>
      <c r="F778" s="25">
        <v>1</v>
      </c>
      <c r="G778" s="11"/>
      <c r="H778" s="12"/>
      <c r="I778" s="12"/>
      <c r="J778" s="6"/>
      <c r="K778" s="12"/>
      <c r="L778" s="25">
        <v>372.6</v>
      </c>
      <c r="M778" s="6">
        <f t="shared" si="12"/>
        <v>372.6</v>
      </c>
      <c r="N778" s="6"/>
      <c r="O778" s="6" t="s">
        <v>2951</v>
      </c>
      <c r="P778" s="15">
        <v>0.72877000000000003</v>
      </c>
      <c r="Q778" s="18"/>
    </row>
    <row r="779" spans="1:17" s="1" customFormat="1" ht="20.100000000000001" customHeight="1" x14ac:dyDescent="0.15">
      <c r="A779" s="10">
        <v>777</v>
      </c>
      <c r="B779" s="25" t="s">
        <v>2966</v>
      </c>
      <c r="C779" s="8" t="s">
        <v>2967</v>
      </c>
      <c r="D779" s="31" t="s">
        <v>2900</v>
      </c>
      <c r="E779" s="6" t="s">
        <v>198</v>
      </c>
      <c r="F779" s="25">
        <v>1</v>
      </c>
      <c r="G779" s="11"/>
      <c r="H779" s="12"/>
      <c r="I779" s="12"/>
      <c r="J779" s="6"/>
      <c r="K779" s="12"/>
      <c r="L779" s="25">
        <v>372.6</v>
      </c>
      <c r="M779" s="6">
        <f t="shared" si="12"/>
        <v>372.6</v>
      </c>
      <c r="N779" s="6"/>
      <c r="O779" s="6" t="s">
        <v>2951</v>
      </c>
      <c r="P779" s="15">
        <v>0.72877000000000003</v>
      </c>
      <c r="Q779" s="18"/>
    </row>
    <row r="780" spans="1:17" s="1" customFormat="1" ht="20.100000000000001" customHeight="1" x14ac:dyDescent="0.15">
      <c r="A780" s="10">
        <v>778</v>
      </c>
      <c r="B780" s="25" t="s">
        <v>2968</v>
      </c>
      <c r="C780" s="8" t="s">
        <v>2969</v>
      </c>
      <c r="D780" s="31" t="s">
        <v>2900</v>
      </c>
      <c r="E780" s="6" t="s">
        <v>198</v>
      </c>
      <c r="F780" s="25">
        <v>1</v>
      </c>
      <c r="G780" s="11"/>
      <c r="H780" s="12"/>
      <c r="I780" s="12"/>
      <c r="J780" s="6"/>
      <c r="K780" s="12"/>
      <c r="L780" s="25">
        <v>372.6</v>
      </c>
      <c r="M780" s="6">
        <f t="shared" si="12"/>
        <v>372.6</v>
      </c>
      <c r="N780" s="6"/>
      <c r="O780" s="6" t="s">
        <v>2951</v>
      </c>
      <c r="P780" s="15">
        <v>0.72877000000000003</v>
      </c>
      <c r="Q780" s="18"/>
    </row>
    <row r="781" spans="1:17" s="1" customFormat="1" ht="20.100000000000001" customHeight="1" x14ac:dyDescent="0.15">
      <c r="A781" s="10">
        <v>779</v>
      </c>
      <c r="B781" s="25" t="s">
        <v>2970</v>
      </c>
      <c r="C781" s="8" t="s">
        <v>2971</v>
      </c>
      <c r="D781" s="31" t="s">
        <v>2900</v>
      </c>
      <c r="E781" s="6" t="s">
        <v>198</v>
      </c>
      <c r="F781" s="25">
        <v>1</v>
      </c>
      <c r="G781" s="11"/>
      <c r="H781" s="12"/>
      <c r="I781" s="12"/>
      <c r="J781" s="6"/>
      <c r="K781" s="12"/>
      <c r="L781" s="25">
        <v>372.6</v>
      </c>
      <c r="M781" s="6">
        <f t="shared" si="12"/>
        <v>372.6</v>
      </c>
      <c r="N781" s="6"/>
      <c r="O781" s="6" t="s">
        <v>2951</v>
      </c>
      <c r="P781" s="15">
        <v>0.72877000000000003</v>
      </c>
      <c r="Q781" s="18"/>
    </row>
    <row r="782" spans="1:17" s="1" customFormat="1" ht="20.100000000000001" customHeight="1" x14ac:dyDescent="0.15">
      <c r="A782" s="10">
        <v>780</v>
      </c>
      <c r="B782" s="25" t="s">
        <v>2972</v>
      </c>
      <c r="C782" s="8" t="s">
        <v>2973</v>
      </c>
      <c r="D782" s="31" t="s">
        <v>2900</v>
      </c>
      <c r="E782" s="6" t="s">
        <v>198</v>
      </c>
      <c r="F782" s="25">
        <v>1</v>
      </c>
      <c r="G782" s="11"/>
      <c r="H782" s="12"/>
      <c r="I782" s="12"/>
      <c r="J782" s="6"/>
      <c r="K782" s="12"/>
      <c r="L782" s="25">
        <v>372.6</v>
      </c>
      <c r="M782" s="6">
        <f t="shared" si="12"/>
        <v>372.6</v>
      </c>
      <c r="N782" s="6"/>
      <c r="O782" s="6" t="s">
        <v>2951</v>
      </c>
      <c r="P782" s="15">
        <v>0.72877000000000003</v>
      </c>
      <c r="Q782" s="18"/>
    </row>
    <row r="783" spans="1:17" s="1" customFormat="1" ht="20.100000000000001" customHeight="1" x14ac:dyDescent="0.15">
      <c r="A783" s="10">
        <v>781</v>
      </c>
      <c r="B783" s="25" t="s">
        <v>2974</v>
      </c>
      <c r="C783" s="8" t="s">
        <v>2975</v>
      </c>
      <c r="D783" s="31" t="s">
        <v>2900</v>
      </c>
      <c r="E783" s="6" t="s">
        <v>198</v>
      </c>
      <c r="F783" s="25">
        <v>1</v>
      </c>
      <c r="G783" s="11"/>
      <c r="H783" s="12"/>
      <c r="I783" s="12"/>
      <c r="J783" s="6"/>
      <c r="K783" s="12"/>
      <c r="L783" s="25">
        <v>366.3</v>
      </c>
      <c r="M783" s="6">
        <f t="shared" si="12"/>
        <v>366.3</v>
      </c>
      <c r="N783" s="6"/>
      <c r="O783" s="6" t="s">
        <v>2951</v>
      </c>
      <c r="P783" s="15">
        <v>0.72877000000000003</v>
      </c>
      <c r="Q783" s="18"/>
    </row>
    <row r="784" spans="1:17" s="1" customFormat="1" ht="20.100000000000001" customHeight="1" x14ac:dyDescent="0.15">
      <c r="A784" s="10">
        <v>782</v>
      </c>
      <c r="B784" s="25" t="s">
        <v>2976</v>
      </c>
      <c r="C784" s="8" t="s">
        <v>2977</v>
      </c>
      <c r="D784" s="31" t="s">
        <v>2900</v>
      </c>
      <c r="E784" s="6" t="s">
        <v>198</v>
      </c>
      <c r="F784" s="25">
        <v>1</v>
      </c>
      <c r="G784" s="11"/>
      <c r="H784" s="12"/>
      <c r="I784" s="12"/>
      <c r="J784" s="6"/>
      <c r="K784" s="12"/>
      <c r="L784" s="25">
        <v>366.3</v>
      </c>
      <c r="M784" s="6">
        <f t="shared" si="12"/>
        <v>366.3</v>
      </c>
      <c r="N784" s="6"/>
      <c r="O784" s="6" t="s">
        <v>2951</v>
      </c>
      <c r="P784" s="15">
        <v>0.72877000000000003</v>
      </c>
      <c r="Q784" s="18"/>
    </row>
    <row r="785" spans="1:17" s="1" customFormat="1" ht="20.100000000000001" customHeight="1" x14ac:dyDescent="0.15">
      <c r="A785" s="10">
        <v>783</v>
      </c>
      <c r="B785" s="25" t="s">
        <v>2978</v>
      </c>
      <c r="C785" s="8" t="s">
        <v>2979</v>
      </c>
      <c r="D785" s="31" t="s">
        <v>2900</v>
      </c>
      <c r="E785" s="6" t="s">
        <v>198</v>
      </c>
      <c r="F785" s="25">
        <v>1</v>
      </c>
      <c r="G785" s="11"/>
      <c r="H785" s="12"/>
      <c r="I785" s="12"/>
      <c r="J785" s="6"/>
      <c r="K785" s="12"/>
      <c r="L785" s="25">
        <v>366.3</v>
      </c>
      <c r="M785" s="6">
        <f t="shared" si="12"/>
        <v>366.3</v>
      </c>
      <c r="N785" s="6"/>
      <c r="O785" s="6" t="s">
        <v>2951</v>
      </c>
      <c r="P785" s="15">
        <v>0.72877000000000003</v>
      </c>
      <c r="Q785" s="18"/>
    </row>
    <row r="786" spans="1:17" s="1" customFormat="1" ht="20.100000000000001" customHeight="1" x14ac:dyDescent="0.15">
      <c r="A786" s="10">
        <v>784</v>
      </c>
      <c r="B786" s="25" t="s">
        <v>2980</v>
      </c>
      <c r="C786" s="8" t="s">
        <v>2981</v>
      </c>
      <c r="D786" s="31" t="s">
        <v>2900</v>
      </c>
      <c r="E786" s="6" t="s">
        <v>198</v>
      </c>
      <c r="F786" s="25">
        <v>1</v>
      </c>
      <c r="G786" s="11"/>
      <c r="H786" s="12"/>
      <c r="I786" s="12"/>
      <c r="J786" s="6"/>
      <c r="K786" s="12"/>
      <c r="L786" s="25">
        <v>366.3</v>
      </c>
      <c r="M786" s="6">
        <f t="shared" si="12"/>
        <v>366.3</v>
      </c>
      <c r="N786" s="6"/>
      <c r="O786" s="6" t="s">
        <v>2951</v>
      </c>
      <c r="P786" s="15">
        <v>0.72877000000000003</v>
      </c>
      <c r="Q786" s="18"/>
    </row>
    <row r="787" spans="1:17" s="1" customFormat="1" ht="20.100000000000001" customHeight="1" x14ac:dyDescent="0.15">
      <c r="A787" s="10">
        <v>785</v>
      </c>
      <c r="B787" s="25" t="s">
        <v>2982</v>
      </c>
      <c r="C787" s="8" t="s">
        <v>2983</v>
      </c>
      <c r="D787" s="31" t="s">
        <v>2900</v>
      </c>
      <c r="E787" s="6" t="s">
        <v>198</v>
      </c>
      <c r="F787" s="25">
        <v>1</v>
      </c>
      <c r="G787" s="11"/>
      <c r="H787" s="12"/>
      <c r="I787" s="12"/>
      <c r="J787" s="6"/>
      <c r="K787" s="12"/>
      <c r="L787" s="25">
        <v>366.3</v>
      </c>
      <c r="M787" s="6">
        <f t="shared" si="12"/>
        <v>366.3</v>
      </c>
      <c r="N787" s="6"/>
      <c r="O787" s="6" t="s">
        <v>2951</v>
      </c>
      <c r="P787" s="15">
        <v>0.72877000000000003</v>
      </c>
      <c r="Q787" s="18"/>
    </row>
    <row r="788" spans="1:17" s="1" customFormat="1" ht="20.100000000000001" customHeight="1" x14ac:dyDescent="0.15">
      <c r="A788" s="10">
        <v>786</v>
      </c>
      <c r="B788" s="25" t="s">
        <v>2984</v>
      </c>
      <c r="C788" s="8" t="s">
        <v>2985</v>
      </c>
      <c r="D788" s="31" t="s">
        <v>2900</v>
      </c>
      <c r="E788" s="6" t="s">
        <v>198</v>
      </c>
      <c r="F788" s="25">
        <v>1</v>
      </c>
      <c r="G788" s="11"/>
      <c r="H788" s="12"/>
      <c r="I788" s="12"/>
      <c r="J788" s="6"/>
      <c r="K788" s="12"/>
      <c r="L788" s="25">
        <v>366.3</v>
      </c>
      <c r="M788" s="6">
        <f t="shared" si="12"/>
        <v>366.3</v>
      </c>
      <c r="N788" s="6"/>
      <c r="O788" s="6" t="s">
        <v>2951</v>
      </c>
      <c r="P788" s="15">
        <v>0.72877000000000003</v>
      </c>
      <c r="Q788" s="18"/>
    </row>
    <row r="789" spans="1:17" s="1" customFormat="1" ht="20.100000000000001" customHeight="1" x14ac:dyDescent="0.15">
      <c r="A789" s="10">
        <v>787</v>
      </c>
      <c r="B789" s="25" t="s">
        <v>2986</v>
      </c>
      <c r="C789" s="8" t="s">
        <v>2987</v>
      </c>
      <c r="D789" s="31" t="s">
        <v>2900</v>
      </c>
      <c r="E789" s="6" t="s">
        <v>198</v>
      </c>
      <c r="F789" s="25">
        <v>1</v>
      </c>
      <c r="G789" s="11"/>
      <c r="H789" s="12"/>
      <c r="I789" s="12"/>
      <c r="J789" s="6"/>
      <c r="K789" s="12"/>
      <c r="L789" s="25">
        <v>366.3</v>
      </c>
      <c r="M789" s="6">
        <f t="shared" si="12"/>
        <v>366.3</v>
      </c>
      <c r="N789" s="6"/>
      <c r="O789" s="6" t="s">
        <v>2951</v>
      </c>
      <c r="P789" s="15">
        <v>0.72877000000000003</v>
      </c>
      <c r="Q789" s="18"/>
    </row>
    <row r="790" spans="1:17" s="1" customFormat="1" ht="20.100000000000001" customHeight="1" x14ac:dyDescent="0.15">
      <c r="A790" s="10">
        <v>788</v>
      </c>
      <c r="B790" s="25" t="s">
        <v>2988</v>
      </c>
      <c r="C790" s="8" t="s">
        <v>2989</v>
      </c>
      <c r="D790" s="31" t="s">
        <v>2900</v>
      </c>
      <c r="E790" s="6" t="s">
        <v>198</v>
      </c>
      <c r="F790" s="25">
        <v>1</v>
      </c>
      <c r="G790" s="11"/>
      <c r="H790" s="12"/>
      <c r="I790" s="12"/>
      <c r="J790" s="6"/>
      <c r="K790" s="12"/>
      <c r="L790" s="25">
        <v>366.3</v>
      </c>
      <c r="M790" s="6">
        <f t="shared" si="12"/>
        <v>366.3</v>
      </c>
      <c r="N790" s="6"/>
      <c r="O790" s="6" t="s">
        <v>2951</v>
      </c>
      <c r="P790" s="15">
        <v>0.72877000000000003</v>
      </c>
      <c r="Q790" s="18"/>
    </row>
    <row r="791" spans="1:17" s="1" customFormat="1" ht="20.100000000000001" customHeight="1" x14ac:dyDescent="0.15">
      <c r="A791" s="10">
        <v>789</v>
      </c>
      <c r="B791" s="25" t="s">
        <v>2990</v>
      </c>
      <c r="C791" s="8" t="s">
        <v>2991</v>
      </c>
      <c r="D791" s="31" t="s">
        <v>2900</v>
      </c>
      <c r="E791" s="6" t="s">
        <v>198</v>
      </c>
      <c r="F791" s="25">
        <v>1</v>
      </c>
      <c r="G791" s="11"/>
      <c r="H791" s="12"/>
      <c r="I791" s="12"/>
      <c r="J791" s="6"/>
      <c r="K791" s="12"/>
      <c r="L791" s="25">
        <v>366.3</v>
      </c>
      <c r="M791" s="6">
        <f t="shared" si="12"/>
        <v>366.3</v>
      </c>
      <c r="N791" s="6"/>
      <c r="O791" s="6" t="s">
        <v>2951</v>
      </c>
      <c r="P791" s="15">
        <v>0.72877000000000003</v>
      </c>
      <c r="Q791" s="18"/>
    </row>
    <row r="792" spans="1:17" s="1" customFormat="1" ht="20.100000000000001" customHeight="1" x14ac:dyDescent="0.15">
      <c r="A792" s="10">
        <v>790</v>
      </c>
      <c r="B792" s="25" t="s">
        <v>2992</v>
      </c>
      <c r="C792" s="8" t="s">
        <v>2993</v>
      </c>
      <c r="D792" s="31" t="s">
        <v>2900</v>
      </c>
      <c r="E792" s="6" t="s">
        <v>198</v>
      </c>
      <c r="F792" s="25">
        <v>1</v>
      </c>
      <c r="G792" s="11"/>
      <c r="H792" s="12"/>
      <c r="I792" s="12"/>
      <c r="J792" s="6"/>
      <c r="K792" s="12"/>
      <c r="L792" s="25">
        <v>366.3</v>
      </c>
      <c r="M792" s="6">
        <f t="shared" si="12"/>
        <v>366.3</v>
      </c>
      <c r="N792" s="6"/>
      <c r="O792" s="6" t="s">
        <v>2951</v>
      </c>
      <c r="P792" s="15">
        <v>0.72877000000000003</v>
      </c>
      <c r="Q792" s="18"/>
    </row>
    <row r="793" spans="1:17" s="1" customFormat="1" ht="20.100000000000001" customHeight="1" x14ac:dyDescent="0.15">
      <c r="A793" s="10">
        <v>791</v>
      </c>
      <c r="B793" s="25" t="s">
        <v>2994</v>
      </c>
      <c r="C793" s="8" t="s">
        <v>2995</v>
      </c>
      <c r="D793" s="31" t="s">
        <v>2900</v>
      </c>
      <c r="E793" s="6" t="s">
        <v>198</v>
      </c>
      <c r="F793" s="25">
        <v>1</v>
      </c>
      <c r="G793" s="11"/>
      <c r="H793" s="12"/>
      <c r="I793" s="12"/>
      <c r="J793" s="6"/>
      <c r="K793" s="12"/>
      <c r="L793" s="25">
        <v>366.3</v>
      </c>
      <c r="M793" s="6">
        <f t="shared" ref="M793:M856" si="13">L793*F793</f>
        <v>366.3</v>
      </c>
      <c r="N793" s="6"/>
      <c r="O793" s="6" t="s">
        <v>2951</v>
      </c>
      <c r="P793" s="15">
        <v>0.72877000000000003</v>
      </c>
      <c r="Q793" s="18"/>
    </row>
    <row r="794" spans="1:17" s="1" customFormat="1" ht="20.100000000000001" customHeight="1" x14ac:dyDescent="0.15">
      <c r="A794" s="10">
        <v>792</v>
      </c>
      <c r="B794" s="25" t="s">
        <v>2996</v>
      </c>
      <c r="C794" s="8" t="s">
        <v>2997</v>
      </c>
      <c r="D794" s="31" t="s">
        <v>2900</v>
      </c>
      <c r="E794" s="6" t="s">
        <v>198</v>
      </c>
      <c r="F794" s="25">
        <v>1</v>
      </c>
      <c r="G794" s="11"/>
      <c r="H794" s="12"/>
      <c r="I794" s="12"/>
      <c r="J794" s="6"/>
      <c r="K794" s="12"/>
      <c r="L794" s="25">
        <v>366.3</v>
      </c>
      <c r="M794" s="6">
        <f t="shared" si="13"/>
        <v>366.3</v>
      </c>
      <c r="N794" s="6"/>
      <c r="O794" s="6" t="s">
        <v>2951</v>
      </c>
      <c r="P794" s="15">
        <v>0.72877000000000003</v>
      </c>
      <c r="Q794" s="18"/>
    </row>
    <row r="795" spans="1:17" s="1" customFormat="1" ht="20.100000000000001" customHeight="1" x14ac:dyDescent="0.15">
      <c r="A795" s="10">
        <v>793</v>
      </c>
      <c r="B795" s="25" t="s">
        <v>2998</v>
      </c>
      <c r="C795" s="8" t="s">
        <v>2999</v>
      </c>
      <c r="D795" s="31" t="s">
        <v>1344</v>
      </c>
      <c r="E795" s="6" t="s">
        <v>198</v>
      </c>
      <c r="F795" s="25">
        <v>1</v>
      </c>
      <c r="G795" s="11"/>
      <c r="H795" s="12"/>
      <c r="I795" s="12"/>
      <c r="J795" s="6"/>
      <c r="K795" s="12"/>
      <c r="L795" s="25">
        <v>140.69999999999999</v>
      </c>
      <c r="M795" s="6">
        <f t="shared" si="13"/>
        <v>140.69999999999999</v>
      </c>
      <c r="N795" s="6"/>
      <c r="O795" s="6" t="s">
        <v>3000</v>
      </c>
      <c r="P795" s="15">
        <v>0.49680000000000002</v>
      </c>
      <c r="Q795" s="18"/>
    </row>
    <row r="796" spans="1:17" s="1" customFormat="1" ht="20.100000000000001" customHeight="1" x14ac:dyDescent="0.15">
      <c r="A796" s="10">
        <v>794</v>
      </c>
      <c r="B796" s="25" t="s">
        <v>3001</v>
      </c>
      <c r="C796" s="8" t="s">
        <v>3002</v>
      </c>
      <c r="D796" s="31" t="s">
        <v>1344</v>
      </c>
      <c r="E796" s="6" t="s">
        <v>198</v>
      </c>
      <c r="F796" s="25">
        <v>1</v>
      </c>
      <c r="G796" s="11"/>
      <c r="H796" s="12"/>
      <c r="I796" s="12"/>
      <c r="J796" s="6"/>
      <c r="K796" s="12"/>
      <c r="L796" s="25">
        <v>140.69999999999999</v>
      </c>
      <c r="M796" s="6">
        <f t="shared" si="13"/>
        <v>140.69999999999999</v>
      </c>
      <c r="N796" s="6"/>
      <c r="O796" s="6" t="s">
        <v>3000</v>
      </c>
      <c r="P796" s="15">
        <v>0.49680000000000002</v>
      </c>
      <c r="Q796" s="18"/>
    </row>
    <row r="797" spans="1:17" s="1" customFormat="1" ht="20.100000000000001" customHeight="1" x14ac:dyDescent="0.15">
      <c r="A797" s="10">
        <v>795</v>
      </c>
      <c r="B797" s="25" t="s">
        <v>3003</v>
      </c>
      <c r="C797" s="8" t="s">
        <v>3004</v>
      </c>
      <c r="D797" s="31" t="s">
        <v>1344</v>
      </c>
      <c r="E797" s="6" t="s">
        <v>198</v>
      </c>
      <c r="F797" s="25">
        <v>1</v>
      </c>
      <c r="G797" s="11"/>
      <c r="H797" s="12"/>
      <c r="I797" s="12"/>
      <c r="J797" s="6"/>
      <c r="K797" s="12"/>
      <c r="L797" s="25">
        <v>140.69999999999999</v>
      </c>
      <c r="M797" s="6">
        <f t="shared" si="13"/>
        <v>140.69999999999999</v>
      </c>
      <c r="N797" s="6"/>
      <c r="O797" s="6" t="s">
        <v>3000</v>
      </c>
      <c r="P797" s="15">
        <v>0.49680000000000002</v>
      </c>
      <c r="Q797" s="18"/>
    </row>
    <row r="798" spans="1:17" s="1" customFormat="1" ht="20.100000000000001" customHeight="1" x14ac:dyDescent="0.15">
      <c r="A798" s="10">
        <v>796</v>
      </c>
      <c r="B798" s="25" t="s">
        <v>3005</v>
      </c>
      <c r="C798" s="8" t="s">
        <v>3006</v>
      </c>
      <c r="D798" s="31" t="s">
        <v>1344</v>
      </c>
      <c r="E798" s="6" t="s">
        <v>198</v>
      </c>
      <c r="F798" s="25">
        <v>1</v>
      </c>
      <c r="G798" s="11"/>
      <c r="H798" s="12"/>
      <c r="I798" s="12"/>
      <c r="J798" s="6"/>
      <c r="K798" s="12"/>
      <c r="L798" s="25">
        <v>140.69999999999999</v>
      </c>
      <c r="M798" s="6">
        <f t="shared" si="13"/>
        <v>140.69999999999999</v>
      </c>
      <c r="N798" s="6"/>
      <c r="O798" s="6" t="s">
        <v>3000</v>
      </c>
      <c r="P798" s="15">
        <v>0.49680000000000002</v>
      </c>
      <c r="Q798" s="18"/>
    </row>
    <row r="799" spans="1:17" s="1" customFormat="1" ht="20.100000000000001" customHeight="1" x14ac:dyDescent="0.15">
      <c r="A799" s="10">
        <v>797</v>
      </c>
      <c r="B799" s="25" t="s">
        <v>3007</v>
      </c>
      <c r="C799" s="8" t="s">
        <v>3008</v>
      </c>
      <c r="D799" s="31" t="s">
        <v>1344</v>
      </c>
      <c r="E799" s="6" t="s">
        <v>198</v>
      </c>
      <c r="F799" s="25">
        <v>1</v>
      </c>
      <c r="G799" s="11"/>
      <c r="H799" s="12"/>
      <c r="I799" s="12"/>
      <c r="J799" s="6"/>
      <c r="K799" s="12"/>
      <c r="L799" s="25">
        <v>140.69999999999999</v>
      </c>
      <c r="M799" s="6">
        <f t="shared" si="13"/>
        <v>140.69999999999999</v>
      </c>
      <c r="N799" s="6"/>
      <c r="O799" s="6" t="s">
        <v>3000</v>
      </c>
      <c r="P799" s="15">
        <v>0.49680000000000002</v>
      </c>
      <c r="Q799" s="18"/>
    </row>
    <row r="800" spans="1:17" s="1" customFormat="1" ht="20.100000000000001" customHeight="1" x14ac:dyDescent="0.15">
      <c r="A800" s="10">
        <v>798</v>
      </c>
      <c r="B800" s="25" t="s">
        <v>3009</v>
      </c>
      <c r="C800" s="8" t="s">
        <v>3010</v>
      </c>
      <c r="D800" s="31" t="s">
        <v>1344</v>
      </c>
      <c r="E800" s="6" t="s">
        <v>198</v>
      </c>
      <c r="F800" s="25">
        <v>1</v>
      </c>
      <c r="G800" s="11"/>
      <c r="H800" s="12"/>
      <c r="I800" s="12"/>
      <c r="J800" s="6"/>
      <c r="K800" s="12"/>
      <c r="L800" s="25">
        <v>140.69999999999999</v>
      </c>
      <c r="M800" s="6">
        <f t="shared" si="13"/>
        <v>140.69999999999999</v>
      </c>
      <c r="N800" s="6"/>
      <c r="O800" s="6" t="s">
        <v>3000</v>
      </c>
      <c r="P800" s="15">
        <v>0.49680000000000002</v>
      </c>
      <c r="Q800" s="18"/>
    </row>
    <row r="801" spans="1:17" s="1" customFormat="1" ht="20.100000000000001" customHeight="1" x14ac:dyDescent="0.15">
      <c r="A801" s="10">
        <v>799</v>
      </c>
      <c r="B801" s="25" t="s">
        <v>3011</v>
      </c>
      <c r="C801" s="8" t="s">
        <v>3012</v>
      </c>
      <c r="D801" s="31" t="s">
        <v>1344</v>
      </c>
      <c r="E801" s="6" t="s">
        <v>198</v>
      </c>
      <c r="F801" s="25">
        <v>1</v>
      </c>
      <c r="G801" s="11"/>
      <c r="H801" s="12"/>
      <c r="I801" s="12"/>
      <c r="J801" s="6"/>
      <c r="K801" s="12"/>
      <c r="L801" s="25">
        <v>140.69999999999999</v>
      </c>
      <c r="M801" s="6">
        <f t="shared" si="13"/>
        <v>140.69999999999999</v>
      </c>
      <c r="N801" s="6"/>
      <c r="O801" s="6" t="s">
        <v>3000</v>
      </c>
      <c r="P801" s="15">
        <v>0.49680000000000002</v>
      </c>
      <c r="Q801" s="18"/>
    </row>
    <row r="802" spans="1:17" s="1" customFormat="1" ht="20.100000000000001" customHeight="1" x14ac:dyDescent="0.15">
      <c r="A802" s="10">
        <v>800</v>
      </c>
      <c r="B802" s="25" t="s">
        <v>3013</v>
      </c>
      <c r="C802" s="8" t="s">
        <v>3014</v>
      </c>
      <c r="D802" s="31" t="s">
        <v>1344</v>
      </c>
      <c r="E802" s="6" t="s">
        <v>198</v>
      </c>
      <c r="F802" s="25">
        <v>1</v>
      </c>
      <c r="G802" s="11"/>
      <c r="H802" s="12"/>
      <c r="I802" s="12"/>
      <c r="J802" s="6"/>
      <c r="K802" s="12"/>
      <c r="L802" s="25">
        <v>140.69999999999999</v>
      </c>
      <c r="M802" s="6">
        <f t="shared" si="13"/>
        <v>140.69999999999999</v>
      </c>
      <c r="N802" s="6"/>
      <c r="O802" s="6" t="s">
        <v>3000</v>
      </c>
      <c r="P802" s="15">
        <v>0.49680000000000002</v>
      </c>
      <c r="Q802" s="18"/>
    </row>
    <row r="803" spans="1:17" s="1" customFormat="1" ht="20.100000000000001" customHeight="1" x14ac:dyDescent="0.15">
      <c r="A803" s="10">
        <v>801</v>
      </c>
      <c r="B803" s="25" t="s">
        <v>3015</v>
      </c>
      <c r="C803" s="8" t="s">
        <v>3016</v>
      </c>
      <c r="D803" s="31" t="s">
        <v>2351</v>
      </c>
      <c r="E803" s="6" t="s">
        <v>198</v>
      </c>
      <c r="F803" s="25">
        <v>1</v>
      </c>
      <c r="G803" s="11"/>
      <c r="H803" s="12"/>
      <c r="I803" s="12"/>
      <c r="J803" s="6"/>
      <c r="K803" s="12"/>
      <c r="L803" s="25">
        <v>694.9</v>
      </c>
      <c r="M803" s="6">
        <f t="shared" si="13"/>
        <v>694.9</v>
      </c>
      <c r="N803" s="6"/>
      <c r="O803" s="6" t="s">
        <v>3017</v>
      </c>
      <c r="P803" s="15">
        <v>2.4059750000000002</v>
      </c>
      <c r="Q803" s="18"/>
    </row>
    <row r="804" spans="1:17" s="1" customFormat="1" ht="20.100000000000001" customHeight="1" x14ac:dyDescent="0.15">
      <c r="A804" s="10">
        <v>802</v>
      </c>
      <c r="B804" s="25" t="s">
        <v>3018</v>
      </c>
      <c r="C804" s="8" t="s">
        <v>3019</v>
      </c>
      <c r="D804" s="31" t="s">
        <v>2351</v>
      </c>
      <c r="E804" s="6" t="s">
        <v>198</v>
      </c>
      <c r="F804" s="25">
        <v>1</v>
      </c>
      <c r="G804" s="11"/>
      <c r="H804" s="12"/>
      <c r="I804" s="12"/>
      <c r="J804" s="6"/>
      <c r="K804" s="12"/>
      <c r="L804" s="25">
        <v>694.9</v>
      </c>
      <c r="M804" s="6">
        <f t="shared" si="13"/>
        <v>694.9</v>
      </c>
      <c r="N804" s="6"/>
      <c r="O804" s="6" t="s">
        <v>3017</v>
      </c>
      <c r="P804" s="15">
        <v>2.4059750000000002</v>
      </c>
      <c r="Q804" s="18"/>
    </row>
    <row r="805" spans="1:17" s="1" customFormat="1" ht="20.100000000000001" customHeight="1" x14ac:dyDescent="0.15">
      <c r="A805" s="10">
        <v>803</v>
      </c>
      <c r="B805" s="25" t="s">
        <v>3020</v>
      </c>
      <c r="C805" s="8" t="s">
        <v>3021</v>
      </c>
      <c r="D805" s="31" t="s">
        <v>2351</v>
      </c>
      <c r="E805" s="6" t="s">
        <v>198</v>
      </c>
      <c r="F805" s="25">
        <v>1</v>
      </c>
      <c r="G805" s="11"/>
      <c r="H805" s="12"/>
      <c r="I805" s="12"/>
      <c r="J805" s="6"/>
      <c r="K805" s="12"/>
      <c r="L805" s="25">
        <v>693.1</v>
      </c>
      <c r="M805" s="6">
        <f t="shared" si="13"/>
        <v>693.1</v>
      </c>
      <c r="N805" s="6"/>
      <c r="O805" s="6" t="s">
        <v>3022</v>
      </c>
      <c r="P805" s="15">
        <v>2.398825</v>
      </c>
      <c r="Q805" s="18"/>
    </row>
    <row r="806" spans="1:17" s="1" customFormat="1" ht="20.100000000000001" customHeight="1" x14ac:dyDescent="0.15">
      <c r="A806" s="10">
        <v>804</v>
      </c>
      <c r="B806" s="25" t="s">
        <v>3023</v>
      </c>
      <c r="C806" s="8" t="s">
        <v>3024</v>
      </c>
      <c r="D806" s="31" t="s">
        <v>2351</v>
      </c>
      <c r="E806" s="6" t="s">
        <v>198</v>
      </c>
      <c r="F806" s="25">
        <v>1</v>
      </c>
      <c r="G806" s="11"/>
      <c r="H806" s="12"/>
      <c r="I806" s="12"/>
      <c r="J806" s="6"/>
      <c r="K806" s="12"/>
      <c r="L806" s="25">
        <v>693.1</v>
      </c>
      <c r="M806" s="6">
        <f t="shared" si="13"/>
        <v>693.1</v>
      </c>
      <c r="N806" s="6"/>
      <c r="O806" s="6" t="s">
        <v>3022</v>
      </c>
      <c r="P806" s="15">
        <v>2.398825</v>
      </c>
      <c r="Q806" s="18"/>
    </row>
    <row r="807" spans="1:17" s="1" customFormat="1" ht="20.100000000000001" customHeight="1" x14ac:dyDescent="0.15">
      <c r="A807" s="10">
        <v>805</v>
      </c>
      <c r="B807" s="25" t="s">
        <v>3025</v>
      </c>
      <c r="C807" s="8" t="s">
        <v>3026</v>
      </c>
      <c r="D807" s="31" t="s">
        <v>2351</v>
      </c>
      <c r="E807" s="6" t="s">
        <v>198</v>
      </c>
      <c r="F807" s="25">
        <v>2</v>
      </c>
      <c r="G807" s="11"/>
      <c r="H807" s="12"/>
      <c r="I807" s="12"/>
      <c r="J807" s="6"/>
      <c r="K807" s="12"/>
      <c r="L807" s="25">
        <v>699</v>
      </c>
      <c r="M807" s="6">
        <f t="shared" si="13"/>
        <v>1398</v>
      </c>
      <c r="N807" s="6"/>
      <c r="O807" s="6" t="s">
        <v>3027</v>
      </c>
      <c r="P807" s="15">
        <v>4.9772800000000004</v>
      </c>
      <c r="Q807" s="18"/>
    </row>
    <row r="808" spans="1:17" s="1" customFormat="1" ht="20.100000000000001" customHeight="1" x14ac:dyDescent="0.15">
      <c r="A808" s="10">
        <v>806</v>
      </c>
      <c r="B808" s="25" t="s">
        <v>3028</v>
      </c>
      <c r="C808" s="8" t="s">
        <v>3029</v>
      </c>
      <c r="D808" s="31" t="s">
        <v>2351</v>
      </c>
      <c r="E808" s="6" t="s">
        <v>198</v>
      </c>
      <c r="F808" s="25">
        <v>2</v>
      </c>
      <c r="G808" s="11"/>
      <c r="H808" s="12"/>
      <c r="I808" s="12"/>
      <c r="J808" s="6"/>
      <c r="K808" s="12"/>
      <c r="L808" s="25">
        <v>699</v>
      </c>
      <c r="M808" s="6">
        <f t="shared" si="13"/>
        <v>1398</v>
      </c>
      <c r="N808" s="6"/>
      <c r="O808" s="6" t="s">
        <v>3027</v>
      </c>
      <c r="P808" s="15">
        <v>4.9772800000000004</v>
      </c>
      <c r="Q808" s="18"/>
    </row>
    <row r="809" spans="1:17" s="1" customFormat="1" ht="20.100000000000001" customHeight="1" x14ac:dyDescent="0.15">
      <c r="A809" s="10">
        <v>807</v>
      </c>
      <c r="B809" s="25" t="s">
        <v>3030</v>
      </c>
      <c r="C809" s="8" t="s">
        <v>3031</v>
      </c>
      <c r="D809" s="31" t="s">
        <v>2351</v>
      </c>
      <c r="E809" s="6" t="s">
        <v>198</v>
      </c>
      <c r="F809" s="25">
        <v>4</v>
      </c>
      <c r="G809" s="11"/>
      <c r="H809" s="12"/>
      <c r="I809" s="12"/>
      <c r="J809" s="6"/>
      <c r="K809" s="12"/>
      <c r="L809" s="25">
        <v>527.70000000000005</v>
      </c>
      <c r="M809" s="6">
        <f t="shared" si="13"/>
        <v>2110.8000000000002</v>
      </c>
      <c r="N809" s="6"/>
      <c r="O809" s="6" t="s">
        <v>3032</v>
      </c>
      <c r="P809" s="15">
        <v>2.47384</v>
      </c>
      <c r="Q809" s="18"/>
    </row>
    <row r="810" spans="1:17" s="1" customFormat="1" ht="20.100000000000001" customHeight="1" x14ac:dyDescent="0.15">
      <c r="A810" s="10">
        <v>808</v>
      </c>
      <c r="B810" s="25" t="s">
        <v>3033</v>
      </c>
      <c r="C810" s="8" t="s">
        <v>3034</v>
      </c>
      <c r="D810" s="31" t="s">
        <v>2351</v>
      </c>
      <c r="E810" s="6" t="s">
        <v>198</v>
      </c>
      <c r="F810" s="25">
        <v>2</v>
      </c>
      <c r="G810" s="11"/>
      <c r="H810" s="12"/>
      <c r="I810" s="12"/>
      <c r="J810" s="6"/>
      <c r="K810" s="12"/>
      <c r="L810" s="25">
        <v>259.5</v>
      </c>
      <c r="M810" s="6">
        <f t="shared" si="13"/>
        <v>519</v>
      </c>
      <c r="N810" s="6"/>
      <c r="O810" s="6" t="s">
        <v>3035</v>
      </c>
      <c r="P810" s="15">
        <v>0.56181599999999998</v>
      </c>
      <c r="Q810" s="18"/>
    </row>
    <row r="811" spans="1:17" s="1" customFormat="1" ht="20.100000000000001" customHeight="1" x14ac:dyDescent="0.15">
      <c r="A811" s="10">
        <v>809</v>
      </c>
      <c r="B811" s="25" t="s">
        <v>3036</v>
      </c>
      <c r="C811" s="8" t="s">
        <v>3037</v>
      </c>
      <c r="D811" s="31" t="s">
        <v>2351</v>
      </c>
      <c r="E811" s="6" t="s">
        <v>198</v>
      </c>
      <c r="F811" s="25">
        <v>2</v>
      </c>
      <c r="G811" s="11"/>
      <c r="H811" s="12"/>
      <c r="I811" s="12"/>
      <c r="J811" s="6"/>
      <c r="K811" s="12"/>
      <c r="L811" s="25">
        <v>490.9</v>
      </c>
      <c r="M811" s="6">
        <f t="shared" si="13"/>
        <v>981.8</v>
      </c>
      <c r="N811" s="6"/>
      <c r="O811" s="6" t="s">
        <v>3038</v>
      </c>
      <c r="P811" s="15">
        <v>1.1444399999999999</v>
      </c>
      <c r="Q811" s="18"/>
    </row>
    <row r="812" spans="1:17" s="1" customFormat="1" ht="20.100000000000001" customHeight="1" x14ac:dyDescent="0.15">
      <c r="A812" s="10">
        <v>810</v>
      </c>
      <c r="B812" s="25" t="s">
        <v>3039</v>
      </c>
      <c r="C812" s="8" t="s">
        <v>3040</v>
      </c>
      <c r="D812" s="31" t="s">
        <v>2351</v>
      </c>
      <c r="E812" s="6" t="s">
        <v>198</v>
      </c>
      <c r="F812" s="25">
        <v>2</v>
      </c>
      <c r="G812" s="11"/>
      <c r="H812" s="12"/>
      <c r="I812" s="12"/>
      <c r="J812" s="6"/>
      <c r="K812" s="12"/>
      <c r="L812" s="25">
        <v>495.5</v>
      </c>
      <c r="M812" s="6">
        <f t="shared" si="13"/>
        <v>991</v>
      </c>
      <c r="N812" s="6"/>
      <c r="O812" s="6" t="s">
        <v>3041</v>
      </c>
      <c r="P812" s="15">
        <v>1.1559999999999999</v>
      </c>
      <c r="Q812" s="18"/>
    </row>
    <row r="813" spans="1:17" s="1" customFormat="1" ht="20.100000000000001" customHeight="1" x14ac:dyDescent="0.15">
      <c r="A813" s="10">
        <v>811</v>
      </c>
      <c r="B813" s="25" t="s">
        <v>3042</v>
      </c>
      <c r="C813" s="8" t="s">
        <v>3043</v>
      </c>
      <c r="D813" s="31" t="s">
        <v>2351</v>
      </c>
      <c r="E813" s="6" t="s">
        <v>198</v>
      </c>
      <c r="F813" s="25">
        <v>1</v>
      </c>
      <c r="G813" s="11"/>
      <c r="H813" s="12"/>
      <c r="I813" s="12"/>
      <c r="J813" s="6"/>
      <c r="K813" s="12"/>
      <c r="L813" s="25">
        <v>528.6</v>
      </c>
      <c r="M813" s="6">
        <f t="shared" si="13"/>
        <v>528.6</v>
      </c>
      <c r="N813" s="6"/>
      <c r="O813" s="6" t="s">
        <v>3044</v>
      </c>
      <c r="P813" s="15">
        <v>0.61961599999999994</v>
      </c>
      <c r="Q813" s="18"/>
    </row>
    <row r="814" spans="1:17" s="1" customFormat="1" ht="20.100000000000001" customHeight="1" x14ac:dyDescent="0.15">
      <c r="A814" s="10">
        <v>812</v>
      </c>
      <c r="B814" s="25" t="s">
        <v>3045</v>
      </c>
      <c r="C814" s="8" t="s">
        <v>3046</v>
      </c>
      <c r="D814" s="31" t="s">
        <v>2351</v>
      </c>
      <c r="E814" s="6" t="s">
        <v>198</v>
      </c>
      <c r="F814" s="25">
        <v>1</v>
      </c>
      <c r="G814" s="11"/>
      <c r="H814" s="12"/>
      <c r="I814" s="12"/>
      <c r="J814" s="6"/>
      <c r="K814" s="12"/>
      <c r="L814" s="25">
        <v>690.2</v>
      </c>
      <c r="M814" s="6">
        <f t="shared" si="13"/>
        <v>690.2</v>
      </c>
      <c r="N814" s="6"/>
      <c r="O814" s="6" t="s">
        <v>3047</v>
      </c>
      <c r="P814" s="15">
        <v>0.82307200000000003</v>
      </c>
      <c r="Q814" s="18"/>
    </row>
    <row r="815" spans="1:17" s="1" customFormat="1" ht="20.100000000000001" customHeight="1" x14ac:dyDescent="0.15">
      <c r="A815" s="10">
        <v>813</v>
      </c>
      <c r="B815" s="25" t="s">
        <v>3048</v>
      </c>
      <c r="C815" s="8" t="s">
        <v>3049</v>
      </c>
      <c r="D815" s="31" t="s">
        <v>2351</v>
      </c>
      <c r="E815" s="6" t="s">
        <v>198</v>
      </c>
      <c r="F815" s="25">
        <v>1</v>
      </c>
      <c r="G815" s="11"/>
      <c r="H815" s="12"/>
      <c r="I815" s="12"/>
      <c r="J815" s="6"/>
      <c r="K815" s="12"/>
      <c r="L815" s="25">
        <v>536.9</v>
      </c>
      <c r="M815" s="6">
        <f t="shared" si="13"/>
        <v>536.9</v>
      </c>
      <c r="N815" s="6"/>
      <c r="O815" s="6" t="s">
        <v>3050</v>
      </c>
      <c r="P815" s="15">
        <v>0.63002000000000002</v>
      </c>
      <c r="Q815" s="18"/>
    </row>
    <row r="816" spans="1:17" s="1" customFormat="1" ht="20.100000000000001" customHeight="1" x14ac:dyDescent="0.15">
      <c r="A816" s="10">
        <v>814</v>
      </c>
      <c r="B816" s="25" t="s">
        <v>3051</v>
      </c>
      <c r="C816" s="8" t="s">
        <v>3052</v>
      </c>
      <c r="D816" s="31" t="s">
        <v>2351</v>
      </c>
      <c r="E816" s="6" t="s">
        <v>198</v>
      </c>
      <c r="F816" s="25">
        <v>3</v>
      </c>
      <c r="G816" s="11"/>
      <c r="H816" s="12"/>
      <c r="I816" s="12"/>
      <c r="J816" s="6"/>
      <c r="K816" s="12"/>
      <c r="L816" s="25">
        <v>550.6</v>
      </c>
      <c r="M816" s="6">
        <f t="shared" si="13"/>
        <v>1651.8000000000002</v>
      </c>
      <c r="N816" s="6"/>
      <c r="O816" s="6" t="s">
        <v>3053</v>
      </c>
      <c r="P816" s="15">
        <v>1.94208</v>
      </c>
      <c r="Q816" s="18"/>
    </row>
    <row r="817" spans="1:17" s="1" customFormat="1" ht="20.100000000000001" customHeight="1" x14ac:dyDescent="0.15">
      <c r="A817" s="10">
        <v>815</v>
      </c>
      <c r="B817" s="25" t="s">
        <v>3054</v>
      </c>
      <c r="C817" s="8" t="s">
        <v>3055</v>
      </c>
      <c r="D817" s="31" t="s">
        <v>2351</v>
      </c>
      <c r="E817" s="6" t="s">
        <v>198</v>
      </c>
      <c r="F817" s="25">
        <v>1</v>
      </c>
      <c r="G817" s="11"/>
      <c r="H817" s="12"/>
      <c r="I817" s="12"/>
      <c r="J817" s="6"/>
      <c r="K817" s="12"/>
      <c r="L817" s="25">
        <v>1107.3</v>
      </c>
      <c r="M817" s="6">
        <f t="shared" si="13"/>
        <v>1107.3</v>
      </c>
      <c r="N817" s="6"/>
      <c r="O817" s="6" t="s">
        <v>3056</v>
      </c>
      <c r="P817" s="15">
        <v>2.8627500000000001</v>
      </c>
      <c r="Q817" s="18"/>
    </row>
    <row r="818" spans="1:17" s="1" customFormat="1" ht="20.100000000000001" customHeight="1" x14ac:dyDescent="0.15">
      <c r="A818" s="10">
        <v>816</v>
      </c>
      <c r="B818" s="25" t="s">
        <v>3057</v>
      </c>
      <c r="C818" s="8" t="s">
        <v>3058</v>
      </c>
      <c r="D818" s="31" t="s">
        <v>2351</v>
      </c>
      <c r="E818" s="6" t="s">
        <v>198</v>
      </c>
      <c r="F818" s="25">
        <v>1</v>
      </c>
      <c r="G818" s="11"/>
      <c r="H818" s="12"/>
      <c r="I818" s="12"/>
      <c r="J818" s="6"/>
      <c r="K818" s="12"/>
      <c r="L818" s="25">
        <v>1107.3</v>
      </c>
      <c r="M818" s="6">
        <f t="shared" si="13"/>
        <v>1107.3</v>
      </c>
      <c r="N818" s="6"/>
      <c r="O818" s="6" t="s">
        <v>3056</v>
      </c>
      <c r="P818" s="15">
        <v>2.8627500000000001</v>
      </c>
      <c r="Q818" s="18"/>
    </row>
    <row r="819" spans="1:17" s="1" customFormat="1" ht="20.100000000000001" customHeight="1" x14ac:dyDescent="0.15">
      <c r="A819" s="10">
        <v>817</v>
      </c>
      <c r="B819" s="25" t="s">
        <v>3059</v>
      </c>
      <c r="C819" s="8" t="s">
        <v>3060</v>
      </c>
      <c r="D819" s="31" t="s">
        <v>2351</v>
      </c>
      <c r="E819" s="6" t="s">
        <v>198</v>
      </c>
      <c r="F819" s="25">
        <v>1</v>
      </c>
      <c r="G819" s="11"/>
      <c r="H819" s="12"/>
      <c r="I819" s="12"/>
      <c r="J819" s="6"/>
      <c r="K819" s="12"/>
      <c r="L819" s="25">
        <v>1103.4000000000001</v>
      </c>
      <c r="M819" s="6">
        <f t="shared" si="13"/>
        <v>1103.4000000000001</v>
      </c>
      <c r="N819" s="6"/>
      <c r="O819" s="6" t="s">
        <v>3061</v>
      </c>
      <c r="P819" s="15">
        <v>2.4047100000000001</v>
      </c>
      <c r="Q819" s="18"/>
    </row>
    <row r="820" spans="1:17" s="1" customFormat="1" ht="20.100000000000001" customHeight="1" x14ac:dyDescent="0.15">
      <c r="A820" s="10">
        <v>818</v>
      </c>
      <c r="B820" s="25" t="s">
        <v>3062</v>
      </c>
      <c r="C820" s="8" t="s">
        <v>3063</v>
      </c>
      <c r="D820" s="31" t="s">
        <v>2351</v>
      </c>
      <c r="E820" s="6" t="s">
        <v>198</v>
      </c>
      <c r="F820" s="25">
        <v>1</v>
      </c>
      <c r="G820" s="11"/>
      <c r="H820" s="12"/>
      <c r="I820" s="12"/>
      <c r="J820" s="6"/>
      <c r="K820" s="12"/>
      <c r="L820" s="25">
        <v>1103.4000000000001</v>
      </c>
      <c r="M820" s="6">
        <f t="shared" si="13"/>
        <v>1103.4000000000001</v>
      </c>
      <c r="N820" s="6"/>
      <c r="O820" s="6" t="s">
        <v>3061</v>
      </c>
      <c r="P820" s="15">
        <v>2.4047100000000001</v>
      </c>
      <c r="Q820" s="18"/>
    </row>
    <row r="821" spans="1:17" s="1" customFormat="1" ht="20.100000000000001" customHeight="1" x14ac:dyDescent="0.15">
      <c r="A821" s="10">
        <v>819</v>
      </c>
      <c r="B821" s="25" t="s">
        <v>3064</v>
      </c>
      <c r="C821" s="8" t="s">
        <v>3065</v>
      </c>
      <c r="D821" s="31" t="s">
        <v>2351</v>
      </c>
      <c r="E821" s="6" t="s">
        <v>198</v>
      </c>
      <c r="F821" s="25">
        <v>1</v>
      </c>
      <c r="G821" s="11"/>
      <c r="H821" s="12"/>
      <c r="I821" s="12"/>
      <c r="J821" s="6"/>
      <c r="K821" s="12"/>
      <c r="L821" s="25">
        <v>490</v>
      </c>
      <c r="M821" s="6">
        <f t="shared" si="13"/>
        <v>490</v>
      </c>
      <c r="N821" s="6"/>
      <c r="O821" s="6" t="s">
        <v>3066</v>
      </c>
      <c r="P821" s="15">
        <v>1.0741499999999999</v>
      </c>
      <c r="Q821" s="18"/>
    </row>
    <row r="822" spans="1:17" s="1" customFormat="1" ht="20.100000000000001" customHeight="1" x14ac:dyDescent="0.15">
      <c r="A822" s="10">
        <v>820</v>
      </c>
      <c r="B822" s="25" t="s">
        <v>3067</v>
      </c>
      <c r="C822" s="8" t="s">
        <v>3068</v>
      </c>
      <c r="D822" s="31" t="s">
        <v>2351</v>
      </c>
      <c r="E822" s="6" t="s">
        <v>198</v>
      </c>
      <c r="F822" s="25">
        <v>1</v>
      </c>
      <c r="G822" s="11"/>
      <c r="H822" s="12"/>
      <c r="I822" s="12"/>
      <c r="J822" s="6"/>
      <c r="K822" s="12"/>
      <c r="L822" s="25">
        <v>490</v>
      </c>
      <c r="M822" s="6">
        <f t="shared" si="13"/>
        <v>490</v>
      </c>
      <c r="N822" s="6"/>
      <c r="O822" s="6" t="s">
        <v>3066</v>
      </c>
      <c r="P822" s="15">
        <v>1.0741499999999999</v>
      </c>
      <c r="Q822" s="18"/>
    </row>
    <row r="823" spans="1:17" s="1" customFormat="1" ht="20.100000000000001" customHeight="1" x14ac:dyDescent="0.15">
      <c r="A823" s="10">
        <v>821</v>
      </c>
      <c r="B823" s="25" t="s">
        <v>3069</v>
      </c>
      <c r="C823" s="8" t="s">
        <v>3070</v>
      </c>
      <c r="D823" s="31" t="s">
        <v>2351</v>
      </c>
      <c r="E823" s="6" t="s">
        <v>198</v>
      </c>
      <c r="F823" s="25">
        <v>1</v>
      </c>
      <c r="G823" s="11"/>
      <c r="H823" s="12"/>
      <c r="I823" s="12"/>
      <c r="J823" s="6"/>
      <c r="K823" s="12"/>
      <c r="L823" s="25">
        <v>490</v>
      </c>
      <c r="M823" s="6">
        <f t="shared" si="13"/>
        <v>490</v>
      </c>
      <c r="N823" s="6"/>
      <c r="O823" s="6" t="s">
        <v>3066</v>
      </c>
      <c r="P823" s="15">
        <v>1.0741499999999999</v>
      </c>
      <c r="Q823" s="18"/>
    </row>
    <row r="824" spans="1:17" s="1" customFormat="1" ht="20.100000000000001" customHeight="1" x14ac:dyDescent="0.15">
      <c r="A824" s="10">
        <v>822</v>
      </c>
      <c r="B824" s="25" t="s">
        <v>3071</v>
      </c>
      <c r="C824" s="8" t="s">
        <v>3072</v>
      </c>
      <c r="D824" s="31" t="s">
        <v>2351</v>
      </c>
      <c r="E824" s="6" t="s">
        <v>198</v>
      </c>
      <c r="F824" s="25">
        <v>1</v>
      </c>
      <c r="G824" s="11"/>
      <c r="H824" s="12"/>
      <c r="I824" s="12"/>
      <c r="J824" s="6"/>
      <c r="K824" s="12"/>
      <c r="L824" s="25">
        <v>490</v>
      </c>
      <c r="M824" s="6">
        <f t="shared" si="13"/>
        <v>490</v>
      </c>
      <c r="N824" s="6"/>
      <c r="O824" s="6" t="s">
        <v>3066</v>
      </c>
      <c r="P824" s="15">
        <v>1.0741499999999999</v>
      </c>
      <c r="Q824" s="18"/>
    </row>
    <row r="825" spans="1:17" s="1" customFormat="1" ht="20.100000000000001" customHeight="1" x14ac:dyDescent="0.15">
      <c r="A825" s="10">
        <v>823</v>
      </c>
      <c r="B825" s="25" t="s">
        <v>3073</v>
      </c>
      <c r="C825" s="8" t="s">
        <v>3074</v>
      </c>
      <c r="D825" s="31" t="s">
        <v>2351</v>
      </c>
      <c r="E825" s="6" t="s">
        <v>198</v>
      </c>
      <c r="F825" s="25">
        <v>1</v>
      </c>
      <c r="G825" s="11"/>
      <c r="H825" s="12"/>
      <c r="I825" s="12"/>
      <c r="J825" s="6"/>
      <c r="K825" s="12"/>
      <c r="L825" s="25">
        <v>507.4</v>
      </c>
      <c r="M825" s="6">
        <f t="shared" si="13"/>
        <v>507.4</v>
      </c>
      <c r="N825" s="6"/>
      <c r="O825" s="6" t="s">
        <v>3075</v>
      </c>
      <c r="P825" s="15">
        <v>1.0695300000000001</v>
      </c>
      <c r="Q825" s="18"/>
    </row>
    <row r="826" spans="1:17" s="1" customFormat="1" ht="20.100000000000001" customHeight="1" x14ac:dyDescent="0.15">
      <c r="A826" s="10">
        <v>824</v>
      </c>
      <c r="B826" s="25" t="s">
        <v>3076</v>
      </c>
      <c r="C826" s="8" t="s">
        <v>3077</v>
      </c>
      <c r="D826" s="31" t="s">
        <v>2351</v>
      </c>
      <c r="E826" s="6" t="s">
        <v>198</v>
      </c>
      <c r="F826" s="25">
        <v>1</v>
      </c>
      <c r="G826" s="11"/>
      <c r="H826" s="12"/>
      <c r="I826" s="12"/>
      <c r="J826" s="6"/>
      <c r="K826" s="12"/>
      <c r="L826" s="25">
        <v>507.4</v>
      </c>
      <c r="M826" s="6">
        <f t="shared" si="13"/>
        <v>507.4</v>
      </c>
      <c r="N826" s="6"/>
      <c r="O826" s="6" t="s">
        <v>3075</v>
      </c>
      <c r="P826" s="15">
        <v>1.0695300000000001</v>
      </c>
      <c r="Q826" s="18"/>
    </row>
    <row r="827" spans="1:17" s="1" customFormat="1" ht="20.100000000000001" customHeight="1" x14ac:dyDescent="0.15">
      <c r="A827" s="10">
        <v>825</v>
      </c>
      <c r="B827" s="25" t="s">
        <v>3078</v>
      </c>
      <c r="C827" s="8" t="s">
        <v>3079</v>
      </c>
      <c r="D827" s="31" t="s">
        <v>2351</v>
      </c>
      <c r="E827" s="6" t="s">
        <v>198</v>
      </c>
      <c r="F827" s="25">
        <v>1</v>
      </c>
      <c r="G827" s="11"/>
      <c r="H827" s="12"/>
      <c r="I827" s="12"/>
      <c r="J827" s="6"/>
      <c r="K827" s="12"/>
      <c r="L827" s="25">
        <v>507.4</v>
      </c>
      <c r="M827" s="6">
        <f t="shared" si="13"/>
        <v>507.4</v>
      </c>
      <c r="N827" s="6"/>
      <c r="O827" s="6" t="s">
        <v>3075</v>
      </c>
      <c r="P827" s="15">
        <v>1.0695300000000001</v>
      </c>
      <c r="Q827" s="18"/>
    </row>
    <row r="828" spans="1:17" s="1" customFormat="1" ht="20.100000000000001" customHeight="1" x14ac:dyDescent="0.15">
      <c r="A828" s="10">
        <v>826</v>
      </c>
      <c r="B828" s="25" t="s">
        <v>3080</v>
      </c>
      <c r="C828" s="8" t="s">
        <v>3081</v>
      </c>
      <c r="D828" s="31" t="s">
        <v>2351</v>
      </c>
      <c r="E828" s="6" t="s">
        <v>198</v>
      </c>
      <c r="F828" s="25">
        <v>1</v>
      </c>
      <c r="G828" s="11"/>
      <c r="H828" s="12"/>
      <c r="I828" s="12"/>
      <c r="J828" s="6"/>
      <c r="K828" s="12"/>
      <c r="L828" s="25">
        <v>507.4</v>
      </c>
      <c r="M828" s="6">
        <f t="shared" si="13"/>
        <v>507.4</v>
      </c>
      <c r="N828" s="6"/>
      <c r="O828" s="6" t="s">
        <v>3075</v>
      </c>
      <c r="P828" s="15">
        <v>1.0695300000000001</v>
      </c>
      <c r="Q828" s="18"/>
    </row>
    <row r="829" spans="1:17" s="1" customFormat="1" ht="20.100000000000001" customHeight="1" x14ac:dyDescent="0.15">
      <c r="A829" s="10">
        <v>827</v>
      </c>
      <c r="B829" s="25" t="s">
        <v>3082</v>
      </c>
      <c r="C829" s="8" t="s">
        <v>3083</v>
      </c>
      <c r="D829" s="31" t="s">
        <v>2351</v>
      </c>
      <c r="E829" s="6" t="s">
        <v>198</v>
      </c>
      <c r="F829" s="25">
        <v>1</v>
      </c>
      <c r="G829" s="11"/>
      <c r="H829" s="12"/>
      <c r="I829" s="12"/>
      <c r="J829" s="6"/>
      <c r="K829" s="12"/>
      <c r="L829" s="25">
        <v>503.1</v>
      </c>
      <c r="M829" s="6">
        <f t="shared" si="13"/>
        <v>503.1</v>
      </c>
      <c r="N829" s="6"/>
      <c r="O829" s="6" t="s">
        <v>3084</v>
      </c>
      <c r="P829" s="15">
        <v>1.0579799999999999</v>
      </c>
      <c r="Q829" s="18"/>
    </row>
    <row r="830" spans="1:17" s="1" customFormat="1" ht="20.100000000000001" customHeight="1" x14ac:dyDescent="0.15">
      <c r="A830" s="10">
        <v>828</v>
      </c>
      <c r="B830" s="25" t="s">
        <v>3085</v>
      </c>
      <c r="C830" s="8" t="s">
        <v>3086</v>
      </c>
      <c r="D830" s="31" t="s">
        <v>2351</v>
      </c>
      <c r="E830" s="6" t="s">
        <v>198</v>
      </c>
      <c r="F830" s="25">
        <v>1</v>
      </c>
      <c r="G830" s="11"/>
      <c r="H830" s="12"/>
      <c r="I830" s="12"/>
      <c r="J830" s="6"/>
      <c r="K830" s="12"/>
      <c r="L830" s="25">
        <v>503.1</v>
      </c>
      <c r="M830" s="6">
        <f t="shared" si="13"/>
        <v>503.1</v>
      </c>
      <c r="N830" s="6"/>
      <c r="O830" s="6" t="s">
        <v>3084</v>
      </c>
      <c r="P830" s="15">
        <v>1.0579799999999999</v>
      </c>
      <c r="Q830" s="18"/>
    </row>
    <row r="831" spans="1:17" s="1" customFormat="1" ht="20.100000000000001" customHeight="1" x14ac:dyDescent="0.15">
      <c r="A831" s="10">
        <v>829</v>
      </c>
      <c r="B831" s="25" t="s">
        <v>3087</v>
      </c>
      <c r="C831" s="8" t="s">
        <v>3088</v>
      </c>
      <c r="D831" s="31" t="s">
        <v>2351</v>
      </c>
      <c r="E831" s="6" t="s">
        <v>198</v>
      </c>
      <c r="F831" s="25">
        <v>1</v>
      </c>
      <c r="G831" s="11"/>
      <c r="H831" s="12"/>
      <c r="I831" s="12"/>
      <c r="J831" s="6"/>
      <c r="K831" s="12"/>
      <c r="L831" s="25">
        <v>503.1</v>
      </c>
      <c r="M831" s="6">
        <f t="shared" si="13"/>
        <v>503.1</v>
      </c>
      <c r="N831" s="6"/>
      <c r="O831" s="6" t="s">
        <v>3084</v>
      </c>
      <c r="P831" s="15">
        <v>1.0579799999999999</v>
      </c>
      <c r="Q831" s="18"/>
    </row>
    <row r="832" spans="1:17" s="1" customFormat="1" ht="20.100000000000001" customHeight="1" x14ac:dyDescent="0.15">
      <c r="A832" s="10">
        <v>830</v>
      </c>
      <c r="B832" s="25" t="s">
        <v>3089</v>
      </c>
      <c r="C832" s="8" t="s">
        <v>3090</v>
      </c>
      <c r="D832" s="31" t="s">
        <v>2351</v>
      </c>
      <c r="E832" s="6" t="s">
        <v>198</v>
      </c>
      <c r="F832" s="25">
        <v>1</v>
      </c>
      <c r="G832" s="11"/>
      <c r="H832" s="12"/>
      <c r="I832" s="12"/>
      <c r="J832" s="6"/>
      <c r="K832" s="12"/>
      <c r="L832" s="25">
        <v>503.1</v>
      </c>
      <c r="M832" s="6">
        <f t="shared" si="13"/>
        <v>503.1</v>
      </c>
      <c r="N832" s="6"/>
      <c r="O832" s="6" t="s">
        <v>3084</v>
      </c>
      <c r="P832" s="15">
        <v>1.0579799999999999</v>
      </c>
      <c r="Q832" s="18"/>
    </row>
    <row r="833" spans="1:17" s="1" customFormat="1" ht="20.100000000000001" customHeight="1" x14ac:dyDescent="0.15">
      <c r="A833" s="10">
        <v>831</v>
      </c>
      <c r="B833" s="25" t="s">
        <v>3091</v>
      </c>
      <c r="C833" s="8" t="s">
        <v>3092</v>
      </c>
      <c r="D833" s="31" t="s">
        <v>2351</v>
      </c>
      <c r="E833" s="6" t="s">
        <v>198</v>
      </c>
      <c r="F833" s="25">
        <v>1</v>
      </c>
      <c r="G833" s="11"/>
      <c r="H833" s="12"/>
      <c r="I833" s="12"/>
      <c r="J833" s="6"/>
      <c r="K833" s="12"/>
      <c r="L833" s="25">
        <v>481.1</v>
      </c>
      <c r="M833" s="6">
        <f t="shared" si="13"/>
        <v>481.1</v>
      </c>
      <c r="N833" s="6"/>
      <c r="O833" s="6" t="s">
        <v>3093</v>
      </c>
      <c r="P833" s="15">
        <v>1.0441199999999999</v>
      </c>
      <c r="Q833" s="18"/>
    </row>
    <row r="834" spans="1:17" s="1" customFormat="1" ht="20.100000000000001" customHeight="1" x14ac:dyDescent="0.15">
      <c r="A834" s="10">
        <v>832</v>
      </c>
      <c r="B834" s="25" t="s">
        <v>3094</v>
      </c>
      <c r="C834" s="8" t="s">
        <v>3095</v>
      </c>
      <c r="D834" s="31" t="s">
        <v>2351</v>
      </c>
      <c r="E834" s="6" t="s">
        <v>198</v>
      </c>
      <c r="F834" s="25">
        <v>1</v>
      </c>
      <c r="G834" s="11"/>
      <c r="H834" s="12"/>
      <c r="I834" s="12"/>
      <c r="J834" s="6"/>
      <c r="K834" s="12"/>
      <c r="L834" s="25">
        <v>481.1</v>
      </c>
      <c r="M834" s="6">
        <f t="shared" si="13"/>
        <v>481.1</v>
      </c>
      <c r="N834" s="6"/>
      <c r="O834" s="6" t="s">
        <v>3093</v>
      </c>
      <c r="P834" s="15">
        <v>1.0441199999999999</v>
      </c>
      <c r="Q834" s="18"/>
    </row>
    <row r="835" spans="1:17" s="1" customFormat="1" ht="20.100000000000001" customHeight="1" x14ac:dyDescent="0.15">
      <c r="A835" s="10">
        <v>833</v>
      </c>
      <c r="B835" s="25" t="s">
        <v>3096</v>
      </c>
      <c r="C835" s="8" t="s">
        <v>3097</v>
      </c>
      <c r="D835" s="31" t="s">
        <v>2351</v>
      </c>
      <c r="E835" s="6" t="s">
        <v>198</v>
      </c>
      <c r="F835" s="25">
        <v>1</v>
      </c>
      <c r="G835" s="11"/>
      <c r="H835" s="12"/>
      <c r="I835" s="12"/>
      <c r="J835" s="6"/>
      <c r="K835" s="12"/>
      <c r="L835" s="25">
        <v>481.1</v>
      </c>
      <c r="M835" s="6">
        <f t="shared" si="13"/>
        <v>481.1</v>
      </c>
      <c r="N835" s="6"/>
      <c r="O835" s="6" t="s">
        <v>3093</v>
      </c>
      <c r="P835" s="15">
        <v>1.0441199999999999</v>
      </c>
      <c r="Q835" s="18"/>
    </row>
    <row r="836" spans="1:17" s="1" customFormat="1" ht="20.100000000000001" customHeight="1" x14ac:dyDescent="0.15">
      <c r="A836" s="10">
        <v>834</v>
      </c>
      <c r="B836" s="25" t="s">
        <v>3098</v>
      </c>
      <c r="C836" s="8" t="s">
        <v>3099</v>
      </c>
      <c r="D836" s="31" t="s">
        <v>2351</v>
      </c>
      <c r="E836" s="6" t="s">
        <v>198</v>
      </c>
      <c r="F836" s="25">
        <v>1</v>
      </c>
      <c r="G836" s="11"/>
      <c r="H836" s="12"/>
      <c r="I836" s="12"/>
      <c r="J836" s="6"/>
      <c r="K836" s="12"/>
      <c r="L836" s="25">
        <v>481.1</v>
      </c>
      <c r="M836" s="6">
        <f t="shared" si="13"/>
        <v>481.1</v>
      </c>
      <c r="N836" s="6"/>
      <c r="O836" s="6" t="s">
        <v>3093</v>
      </c>
      <c r="P836" s="15">
        <v>1.0441199999999999</v>
      </c>
      <c r="Q836" s="18"/>
    </row>
    <row r="837" spans="1:17" s="1" customFormat="1" ht="20.100000000000001" customHeight="1" x14ac:dyDescent="0.15">
      <c r="A837" s="10">
        <v>835</v>
      </c>
      <c r="B837" s="25" t="s">
        <v>3100</v>
      </c>
      <c r="C837" s="8" t="s">
        <v>3101</v>
      </c>
      <c r="D837" s="31" t="s">
        <v>2351</v>
      </c>
      <c r="E837" s="6" t="s">
        <v>198</v>
      </c>
      <c r="F837" s="25">
        <v>1</v>
      </c>
      <c r="G837" s="11"/>
      <c r="H837" s="12"/>
      <c r="I837" s="12"/>
      <c r="J837" s="6"/>
      <c r="K837" s="12"/>
      <c r="L837" s="25">
        <v>511.8</v>
      </c>
      <c r="M837" s="6">
        <f t="shared" si="13"/>
        <v>511.8</v>
      </c>
      <c r="N837" s="6"/>
      <c r="O837" s="6" t="s">
        <v>3102</v>
      </c>
      <c r="P837" s="15">
        <v>1.26786</v>
      </c>
      <c r="Q837" s="18"/>
    </row>
    <row r="838" spans="1:17" s="1" customFormat="1" ht="20.100000000000001" customHeight="1" x14ac:dyDescent="0.15">
      <c r="A838" s="10">
        <v>836</v>
      </c>
      <c r="B838" s="25" t="s">
        <v>3103</v>
      </c>
      <c r="C838" s="8" t="s">
        <v>3104</v>
      </c>
      <c r="D838" s="31" t="s">
        <v>2351</v>
      </c>
      <c r="E838" s="6" t="s">
        <v>198</v>
      </c>
      <c r="F838" s="25">
        <v>1</v>
      </c>
      <c r="G838" s="11"/>
      <c r="H838" s="12"/>
      <c r="I838" s="12"/>
      <c r="J838" s="6"/>
      <c r="K838" s="12"/>
      <c r="L838" s="25">
        <v>511.8</v>
      </c>
      <c r="M838" s="6">
        <f t="shared" si="13"/>
        <v>511.8</v>
      </c>
      <c r="N838" s="6"/>
      <c r="O838" s="6" t="s">
        <v>3102</v>
      </c>
      <c r="P838" s="15">
        <v>1.26786</v>
      </c>
      <c r="Q838" s="18"/>
    </row>
    <row r="839" spans="1:17" s="1" customFormat="1" ht="20.100000000000001" customHeight="1" x14ac:dyDescent="0.15">
      <c r="A839" s="10">
        <v>837</v>
      </c>
      <c r="B839" s="25" t="s">
        <v>3105</v>
      </c>
      <c r="C839" s="8" t="s">
        <v>3106</v>
      </c>
      <c r="D839" s="31" t="s">
        <v>2351</v>
      </c>
      <c r="E839" s="6" t="s">
        <v>198</v>
      </c>
      <c r="F839" s="25">
        <v>1</v>
      </c>
      <c r="G839" s="11"/>
      <c r="H839" s="12"/>
      <c r="I839" s="12"/>
      <c r="J839" s="6"/>
      <c r="K839" s="12"/>
      <c r="L839" s="25">
        <v>503.3</v>
      </c>
      <c r="M839" s="6">
        <f t="shared" si="13"/>
        <v>503.3</v>
      </c>
      <c r="N839" s="6"/>
      <c r="O839" s="6" t="s">
        <v>3093</v>
      </c>
      <c r="P839" s="15">
        <v>1.0441199999999999</v>
      </c>
      <c r="Q839" s="18"/>
    </row>
    <row r="840" spans="1:17" s="1" customFormat="1" ht="20.100000000000001" customHeight="1" x14ac:dyDescent="0.15">
      <c r="A840" s="10">
        <v>838</v>
      </c>
      <c r="B840" s="25" t="s">
        <v>3107</v>
      </c>
      <c r="C840" s="8" t="s">
        <v>3108</v>
      </c>
      <c r="D840" s="31" t="s">
        <v>2351</v>
      </c>
      <c r="E840" s="6" t="s">
        <v>198</v>
      </c>
      <c r="F840" s="25">
        <v>1</v>
      </c>
      <c r="G840" s="11"/>
      <c r="H840" s="12"/>
      <c r="I840" s="12"/>
      <c r="J840" s="6"/>
      <c r="K840" s="12"/>
      <c r="L840" s="25">
        <v>503.3</v>
      </c>
      <c r="M840" s="6">
        <f t="shared" si="13"/>
        <v>503.3</v>
      </c>
      <c r="N840" s="6"/>
      <c r="O840" s="6" t="s">
        <v>3093</v>
      </c>
      <c r="P840" s="15">
        <v>1.0441199999999999</v>
      </c>
      <c r="Q840" s="18"/>
    </row>
    <row r="841" spans="1:17" s="1" customFormat="1" ht="20.100000000000001" customHeight="1" x14ac:dyDescent="0.15">
      <c r="A841" s="10">
        <v>839</v>
      </c>
      <c r="B841" s="25" t="s">
        <v>3109</v>
      </c>
      <c r="C841" s="8" t="s">
        <v>3110</v>
      </c>
      <c r="D841" s="31" t="s">
        <v>2351</v>
      </c>
      <c r="E841" s="6" t="s">
        <v>198</v>
      </c>
      <c r="F841" s="25">
        <v>1</v>
      </c>
      <c r="G841" s="11"/>
      <c r="H841" s="12"/>
      <c r="I841" s="12"/>
      <c r="J841" s="6"/>
      <c r="K841" s="12"/>
      <c r="L841" s="25">
        <v>514.20000000000005</v>
      </c>
      <c r="M841" s="6">
        <f t="shared" si="13"/>
        <v>514.20000000000005</v>
      </c>
      <c r="N841" s="6"/>
      <c r="O841" s="6" t="s">
        <v>3111</v>
      </c>
      <c r="P841" s="15">
        <v>1.276275</v>
      </c>
      <c r="Q841" s="18"/>
    </row>
    <row r="842" spans="1:17" s="1" customFormat="1" ht="20.100000000000001" customHeight="1" x14ac:dyDescent="0.15">
      <c r="A842" s="10">
        <v>840</v>
      </c>
      <c r="B842" s="25" t="s">
        <v>3112</v>
      </c>
      <c r="C842" s="8" t="s">
        <v>3113</v>
      </c>
      <c r="D842" s="31" t="s">
        <v>2351</v>
      </c>
      <c r="E842" s="6" t="s">
        <v>198</v>
      </c>
      <c r="F842" s="25">
        <v>1</v>
      </c>
      <c r="G842" s="11"/>
      <c r="H842" s="12"/>
      <c r="I842" s="12"/>
      <c r="J842" s="6"/>
      <c r="K842" s="12"/>
      <c r="L842" s="25">
        <v>514.20000000000005</v>
      </c>
      <c r="M842" s="6">
        <f t="shared" si="13"/>
        <v>514.20000000000005</v>
      </c>
      <c r="N842" s="6"/>
      <c r="O842" s="6" t="s">
        <v>3111</v>
      </c>
      <c r="P842" s="15">
        <v>1.276275</v>
      </c>
      <c r="Q842" s="18"/>
    </row>
    <row r="843" spans="1:17" s="1" customFormat="1" ht="20.100000000000001" customHeight="1" x14ac:dyDescent="0.15">
      <c r="A843" s="10">
        <v>841</v>
      </c>
      <c r="B843" s="25" t="s">
        <v>3114</v>
      </c>
      <c r="C843" s="8" t="s">
        <v>3115</v>
      </c>
      <c r="D843" s="31" t="s">
        <v>2351</v>
      </c>
      <c r="E843" s="6" t="s">
        <v>198</v>
      </c>
      <c r="F843" s="25">
        <v>1</v>
      </c>
      <c r="G843" s="11"/>
      <c r="H843" s="12"/>
      <c r="I843" s="12"/>
      <c r="J843" s="6"/>
      <c r="K843" s="12"/>
      <c r="L843" s="25">
        <v>505.8</v>
      </c>
      <c r="M843" s="6">
        <f t="shared" si="13"/>
        <v>505.8</v>
      </c>
      <c r="N843" s="6"/>
      <c r="O843" s="6" t="s">
        <v>3116</v>
      </c>
      <c r="P843" s="15">
        <v>1.05105</v>
      </c>
      <c r="Q843" s="18"/>
    </row>
    <row r="844" spans="1:17" s="1" customFormat="1" ht="20.100000000000001" customHeight="1" x14ac:dyDescent="0.15">
      <c r="A844" s="10">
        <v>842</v>
      </c>
      <c r="B844" s="25" t="s">
        <v>3117</v>
      </c>
      <c r="C844" s="8" t="s">
        <v>3118</v>
      </c>
      <c r="D844" s="31" t="s">
        <v>2351</v>
      </c>
      <c r="E844" s="6" t="s">
        <v>198</v>
      </c>
      <c r="F844" s="25">
        <v>1</v>
      </c>
      <c r="G844" s="11"/>
      <c r="H844" s="12"/>
      <c r="I844" s="12"/>
      <c r="J844" s="6"/>
      <c r="K844" s="12"/>
      <c r="L844" s="25">
        <v>505.8</v>
      </c>
      <c r="M844" s="6">
        <f t="shared" si="13"/>
        <v>505.8</v>
      </c>
      <c r="N844" s="6"/>
      <c r="O844" s="6" t="s">
        <v>3116</v>
      </c>
      <c r="P844" s="15">
        <v>1.05105</v>
      </c>
      <c r="Q844" s="18"/>
    </row>
    <row r="845" spans="1:17" s="1" customFormat="1" ht="20.100000000000001" customHeight="1" x14ac:dyDescent="0.15">
      <c r="A845" s="10">
        <v>843</v>
      </c>
      <c r="B845" s="25" t="s">
        <v>3119</v>
      </c>
      <c r="C845" s="8" t="s">
        <v>3120</v>
      </c>
      <c r="D845" s="31" t="s">
        <v>2351</v>
      </c>
      <c r="E845" s="6" t="s">
        <v>198</v>
      </c>
      <c r="F845" s="25">
        <v>1</v>
      </c>
      <c r="G845" s="11"/>
      <c r="H845" s="12"/>
      <c r="I845" s="12"/>
      <c r="J845" s="6"/>
      <c r="K845" s="12"/>
      <c r="L845" s="25">
        <v>470.1</v>
      </c>
      <c r="M845" s="6">
        <f t="shared" si="13"/>
        <v>470.1</v>
      </c>
      <c r="N845" s="6"/>
      <c r="O845" s="6" t="s">
        <v>3121</v>
      </c>
      <c r="P845" s="15">
        <v>1.02102</v>
      </c>
      <c r="Q845" s="18"/>
    </row>
    <row r="846" spans="1:17" s="1" customFormat="1" ht="20.100000000000001" customHeight="1" x14ac:dyDescent="0.15">
      <c r="A846" s="10">
        <v>844</v>
      </c>
      <c r="B846" s="25" t="s">
        <v>3122</v>
      </c>
      <c r="C846" s="8" t="s">
        <v>3123</v>
      </c>
      <c r="D846" s="31" t="s">
        <v>2351</v>
      </c>
      <c r="E846" s="6" t="s">
        <v>198</v>
      </c>
      <c r="F846" s="25">
        <v>1</v>
      </c>
      <c r="G846" s="11"/>
      <c r="H846" s="12"/>
      <c r="I846" s="12"/>
      <c r="J846" s="6"/>
      <c r="K846" s="12"/>
      <c r="L846" s="25">
        <v>470.1</v>
      </c>
      <c r="M846" s="6">
        <f t="shared" si="13"/>
        <v>470.1</v>
      </c>
      <c r="N846" s="6"/>
      <c r="O846" s="6" t="s">
        <v>3121</v>
      </c>
      <c r="P846" s="15">
        <v>1.02102</v>
      </c>
      <c r="Q846" s="18"/>
    </row>
    <row r="847" spans="1:17" s="1" customFormat="1" ht="20.100000000000001" customHeight="1" x14ac:dyDescent="0.15">
      <c r="A847" s="10">
        <v>845</v>
      </c>
      <c r="B847" s="25" t="s">
        <v>3124</v>
      </c>
      <c r="C847" s="8" t="s">
        <v>3125</v>
      </c>
      <c r="D847" s="31" t="s">
        <v>2351</v>
      </c>
      <c r="E847" s="6" t="s">
        <v>198</v>
      </c>
      <c r="F847" s="25">
        <v>1</v>
      </c>
      <c r="G847" s="11"/>
      <c r="H847" s="12"/>
      <c r="I847" s="12"/>
      <c r="J847" s="6"/>
      <c r="K847" s="12"/>
      <c r="L847" s="25">
        <v>470.1</v>
      </c>
      <c r="M847" s="6">
        <f t="shared" si="13"/>
        <v>470.1</v>
      </c>
      <c r="N847" s="6"/>
      <c r="O847" s="6" t="s">
        <v>3121</v>
      </c>
      <c r="P847" s="15">
        <v>1.02102</v>
      </c>
      <c r="Q847" s="18"/>
    </row>
    <row r="848" spans="1:17" s="1" customFormat="1" ht="20.100000000000001" customHeight="1" x14ac:dyDescent="0.15">
      <c r="A848" s="10">
        <v>846</v>
      </c>
      <c r="B848" s="25" t="s">
        <v>3126</v>
      </c>
      <c r="C848" s="8" t="s">
        <v>3127</v>
      </c>
      <c r="D848" s="31" t="s">
        <v>2351</v>
      </c>
      <c r="E848" s="6" t="s">
        <v>198</v>
      </c>
      <c r="F848" s="25">
        <v>1</v>
      </c>
      <c r="G848" s="11"/>
      <c r="H848" s="12"/>
      <c r="I848" s="12"/>
      <c r="J848" s="6"/>
      <c r="K848" s="12"/>
      <c r="L848" s="25">
        <v>470.1</v>
      </c>
      <c r="M848" s="6">
        <f t="shared" si="13"/>
        <v>470.1</v>
      </c>
      <c r="N848" s="6"/>
      <c r="O848" s="6" t="s">
        <v>3121</v>
      </c>
      <c r="P848" s="15">
        <v>1.02102</v>
      </c>
      <c r="Q848" s="18"/>
    </row>
    <row r="849" spans="1:17" s="1" customFormat="1" ht="20.100000000000001" customHeight="1" x14ac:dyDescent="0.15">
      <c r="A849" s="10">
        <v>847</v>
      </c>
      <c r="B849" s="25" t="s">
        <v>3128</v>
      </c>
      <c r="C849" s="8" t="s">
        <v>3129</v>
      </c>
      <c r="D849" s="31" t="s">
        <v>2351</v>
      </c>
      <c r="E849" s="6" t="s">
        <v>198</v>
      </c>
      <c r="F849" s="25">
        <v>1</v>
      </c>
      <c r="G849" s="11"/>
      <c r="H849" s="12"/>
      <c r="I849" s="12"/>
      <c r="J849" s="6"/>
      <c r="K849" s="12"/>
      <c r="L849" s="25">
        <v>463.2</v>
      </c>
      <c r="M849" s="6">
        <f t="shared" si="13"/>
        <v>463.2</v>
      </c>
      <c r="N849" s="6"/>
      <c r="O849" s="6" t="s">
        <v>3130</v>
      </c>
      <c r="P849" s="15">
        <v>1.0071600000000001</v>
      </c>
      <c r="Q849" s="18"/>
    </row>
    <row r="850" spans="1:17" s="1" customFormat="1" ht="20.100000000000001" customHeight="1" x14ac:dyDescent="0.15">
      <c r="A850" s="10">
        <v>848</v>
      </c>
      <c r="B850" s="25" t="s">
        <v>3131</v>
      </c>
      <c r="C850" s="8" t="s">
        <v>3132</v>
      </c>
      <c r="D850" s="31" t="s">
        <v>2351</v>
      </c>
      <c r="E850" s="6" t="s">
        <v>198</v>
      </c>
      <c r="F850" s="25">
        <v>1</v>
      </c>
      <c r="G850" s="11"/>
      <c r="H850" s="12"/>
      <c r="I850" s="12"/>
      <c r="J850" s="6"/>
      <c r="K850" s="12"/>
      <c r="L850" s="25">
        <v>463.2</v>
      </c>
      <c r="M850" s="6">
        <f t="shared" si="13"/>
        <v>463.2</v>
      </c>
      <c r="N850" s="6"/>
      <c r="O850" s="6" t="s">
        <v>3130</v>
      </c>
      <c r="P850" s="15">
        <v>1.0071600000000001</v>
      </c>
      <c r="Q850" s="18"/>
    </row>
    <row r="851" spans="1:17" s="1" customFormat="1" ht="20.100000000000001" customHeight="1" x14ac:dyDescent="0.15">
      <c r="A851" s="10">
        <v>849</v>
      </c>
      <c r="B851" s="25" t="s">
        <v>3133</v>
      </c>
      <c r="C851" s="8" t="s">
        <v>3134</v>
      </c>
      <c r="D851" s="31" t="s">
        <v>2351</v>
      </c>
      <c r="E851" s="6" t="s">
        <v>198</v>
      </c>
      <c r="F851" s="25">
        <v>1</v>
      </c>
      <c r="G851" s="11"/>
      <c r="H851" s="12"/>
      <c r="I851" s="12"/>
      <c r="J851" s="6"/>
      <c r="K851" s="12"/>
      <c r="L851" s="25">
        <v>463.2</v>
      </c>
      <c r="M851" s="6">
        <f t="shared" si="13"/>
        <v>463.2</v>
      </c>
      <c r="N851" s="6"/>
      <c r="O851" s="6" t="s">
        <v>3130</v>
      </c>
      <c r="P851" s="15">
        <v>1.0071600000000001</v>
      </c>
      <c r="Q851" s="18"/>
    </row>
    <row r="852" spans="1:17" s="1" customFormat="1" ht="20.100000000000001" customHeight="1" x14ac:dyDescent="0.15">
      <c r="A852" s="10">
        <v>850</v>
      </c>
      <c r="B852" s="25" t="s">
        <v>3135</v>
      </c>
      <c r="C852" s="8" t="s">
        <v>3136</v>
      </c>
      <c r="D852" s="31" t="s">
        <v>2351</v>
      </c>
      <c r="E852" s="6" t="s">
        <v>198</v>
      </c>
      <c r="F852" s="25">
        <v>1</v>
      </c>
      <c r="G852" s="11"/>
      <c r="H852" s="12"/>
      <c r="I852" s="12"/>
      <c r="J852" s="6"/>
      <c r="K852" s="12"/>
      <c r="L852" s="25">
        <v>463.2</v>
      </c>
      <c r="M852" s="6">
        <f t="shared" si="13"/>
        <v>463.2</v>
      </c>
      <c r="N852" s="6"/>
      <c r="O852" s="6" t="s">
        <v>3130</v>
      </c>
      <c r="P852" s="15">
        <v>1.0071600000000001</v>
      </c>
      <c r="Q852" s="18"/>
    </row>
    <row r="853" spans="1:17" s="1" customFormat="1" ht="20.100000000000001" customHeight="1" x14ac:dyDescent="0.15">
      <c r="A853" s="10">
        <v>851</v>
      </c>
      <c r="B853" s="25" t="s">
        <v>3137</v>
      </c>
      <c r="C853" s="8" t="s">
        <v>3138</v>
      </c>
      <c r="D853" s="31" t="s">
        <v>2351</v>
      </c>
      <c r="E853" s="6" t="s">
        <v>198</v>
      </c>
      <c r="F853" s="25">
        <v>1</v>
      </c>
      <c r="G853" s="11"/>
      <c r="H853" s="12"/>
      <c r="I853" s="12"/>
      <c r="J853" s="6"/>
      <c r="K853" s="12"/>
      <c r="L853" s="25">
        <v>649</v>
      </c>
      <c r="M853" s="6">
        <f t="shared" si="13"/>
        <v>649</v>
      </c>
      <c r="N853" s="6"/>
      <c r="O853" s="6" t="s">
        <v>3139</v>
      </c>
      <c r="P853" s="15">
        <v>1.7462500000000001</v>
      </c>
      <c r="Q853" s="18"/>
    </row>
    <row r="854" spans="1:17" s="1" customFormat="1" ht="20.100000000000001" customHeight="1" x14ac:dyDescent="0.15">
      <c r="A854" s="10">
        <v>852</v>
      </c>
      <c r="B854" s="25" t="s">
        <v>3140</v>
      </c>
      <c r="C854" s="8" t="s">
        <v>3141</v>
      </c>
      <c r="D854" s="31" t="s">
        <v>2351</v>
      </c>
      <c r="E854" s="6" t="s">
        <v>198</v>
      </c>
      <c r="F854" s="25">
        <v>1</v>
      </c>
      <c r="G854" s="11"/>
      <c r="H854" s="12"/>
      <c r="I854" s="12"/>
      <c r="J854" s="6"/>
      <c r="K854" s="12"/>
      <c r="L854" s="25">
        <v>649</v>
      </c>
      <c r="M854" s="6">
        <f t="shared" si="13"/>
        <v>649</v>
      </c>
      <c r="N854" s="6"/>
      <c r="O854" s="6" t="s">
        <v>3139</v>
      </c>
      <c r="P854" s="15">
        <v>1.7462500000000001</v>
      </c>
      <c r="Q854" s="18"/>
    </row>
    <row r="855" spans="1:17" s="1" customFormat="1" ht="20.100000000000001" customHeight="1" x14ac:dyDescent="0.15">
      <c r="A855" s="10">
        <v>853</v>
      </c>
      <c r="B855" s="25" t="s">
        <v>3142</v>
      </c>
      <c r="C855" s="8" t="s">
        <v>3143</v>
      </c>
      <c r="D855" s="31" t="s">
        <v>2351</v>
      </c>
      <c r="E855" s="6" t="s">
        <v>198</v>
      </c>
      <c r="F855" s="25">
        <v>1</v>
      </c>
      <c r="G855" s="11"/>
      <c r="H855" s="12"/>
      <c r="I855" s="12"/>
      <c r="J855" s="6"/>
      <c r="K855" s="12"/>
      <c r="L855" s="25">
        <v>614.20000000000005</v>
      </c>
      <c r="M855" s="6">
        <f t="shared" si="13"/>
        <v>614.20000000000005</v>
      </c>
      <c r="N855" s="6"/>
      <c r="O855" s="6" t="s">
        <v>3144</v>
      </c>
      <c r="P855" s="15">
        <v>1.64175</v>
      </c>
      <c r="Q855" s="18"/>
    </row>
    <row r="856" spans="1:17" s="1" customFormat="1" ht="20.100000000000001" customHeight="1" x14ac:dyDescent="0.15">
      <c r="A856" s="10">
        <v>854</v>
      </c>
      <c r="B856" s="25" t="s">
        <v>3145</v>
      </c>
      <c r="C856" s="8" t="s">
        <v>3146</v>
      </c>
      <c r="D856" s="31" t="s">
        <v>2351</v>
      </c>
      <c r="E856" s="6" t="s">
        <v>198</v>
      </c>
      <c r="F856" s="25">
        <v>1</v>
      </c>
      <c r="G856" s="11"/>
      <c r="H856" s="12"/>
      <c r="I856" s="12"/>
      <c r="J856" s="6"/>
      <c r="K856" s="12"/>
      <c r="L856" s="25">
        <v>614.20000000000005</v>
      </c>
      <c r="M856" s="6">
        <f t="shared" si="13"/>
        <v>614.20000000000005</v>
      </c>
      <c r="N856" s="6"/>
      <c r="O856" s="6" t="s">
        <v>3144</v>
      </c>
      <c r="P856" s="15">
        <v>1.64175</v>
      </c>
      <c r="Q856" s="18"/>
    </row>
    <row r="857" spans="1:17" s="1" customFormat="1" ht="20.100000000000001" customHeight="1" x14ac:dyDescent="0.15">
      <c r="A857" s="10">
        <v>855</v>
      </c>
      <c r="B857" s="25" t="s">
        <v>3147</v>
      </c>
      <c r="C857" s="8" t="s">
        <v>3148</v>
      </c>
      <c r="D857" s="31" t="s">
        <v>2351</v>
      </c>
      <c r="E857" s="6" t="s">
        <v>198</v>
      </c>
      <c r="F857" s="25">
        <v>1</v>
      </c>
      <c r="G857" s="11"/>
      <c r="H857" s="12"/>
      <c r="I857" s="12"/>
      <c r="J857" s="6"/>
      <c r="K857" s="12"/>
      <c r="L857" s="25">
        <v>672.7</v>
      </c>
      <c r="M857" s="6">
        <f t="shared" ref="M857:M920" si="14">L857*F857</f>
        <v>672.7</v>
      </c>
      <c r="N857" s="6"/>
      <c r="O857" s="6" t="s">
        <v>3149</v>
      </c>
      <c r="P857" s="15">
        <v>1.7646200000000001</v>
      </c>
      <c r="Q857" s="18"/>
    </row>
    <row r="858" spans="1:17" s="1" customFormat="1" ht="20.100000000000001" customHeight="1" x14ac:dyDescent="0.15">
      <c r="A858" s="10">
        <v>856</v>
      </c>
      <c r="B858" s="25" t="s">
        <v>3150</v>
      </c>
      <c r="C858" s="8" t="s">
        <v>3151</v>
      </c>
      <c r="D858" s="31" t="s">
        <v>2351</v>
      </c>
      <c r="E858" s="6" t="s">
        <v>198</v>
      </c>
      <c r="F858" s="25">
        <v>1</v>
      </c>
      <c r="G858" s="11"/>
      <c r="H858" s="12"/>
      <c r="I858" s="12"/>
      <c r="J858" s="6"/>
      <c r="K858" s="12"/>
      <c r="L858" s="25">
        <v>672.7</v>
      </c>
      <c r="M858" s="6">
        <f t="shared" si="14"/>
        <v>672.7</v>
      </c>
      <c r="N858" s="6"/>
      <c r="O858" s="6" t="s">
        <v>3149</v>
      </c>
      <c r="P858" s="15">
        <v>1.7646200000000001</v>
      </c>
      <c r="Q858" s="18"/>
    </row>
    <row r="859" spans="1:17" s="1" customFormat="1" ht="20.100000000000001" customHeight="1" x14ac:dyDescent="0.15">
      <c r="A859" s="10">
        <v>857</v>
      </c>
      <c r="B859" s="25" t="s">
        <v>3152</v>
      </c>
      <c r="C859" s="8" t="s">
        <v>3153</v>
      </c>
      <c r="D859" s="31" t="s">
        <v>2351</v>
      </c>
      <c r="E859" s="6" t="s">
        <v>198</v>
      </c>
      <c r="F859" s="25">
        <v>1</v>
      </c>
      <c r="G859" s="11"/>
      <c r="H859" s="12"/>
      <c r="I859" s="12"/>
      <c r="J859" s="6"/>
      <c r="K859" s="12"/>
      <c r="L859" s="25">
        <v>698.9</v>
      </c>
      <c r="M859" s="6">
        <f t="shared" si="14"/>
        <v>698.9</v>
      </c>
      <c r="N859" s="6"/>
      <c r="O859" s="6" t="s">
        <v>3154</v>
      </c>
      <c r="P859" s="15">
        <v>1.7789200000000001</v>
      </c>
      <c r="Q859" s="18"/>
    </row>
    <row r="860" spans="1:17" s="1" customFormat="1" ht="20.100000000000001" customHeight="1" x14ac:dyDescent="0.15">
      <c r="A860" s="10">
        <v>858</v>
      </c>
      <c r="B860" s="25" t="s">
        <v>3155</v>
      </c>
      <c r="C860" s="8" t="s">
        <v>3156</v>
      </c>
      <c r="D860" s="31" t="s">
        <v>2351</v>
      </c>
      <c r="E860" s="6" t="s">
        <v>198</v>
      </c>
      <c r="F860" s="25">
        <v>1</v>
      </c>
      <c r="G860" s="11"/>
      <c r="H860" s="12"/>
      <c r="I860" s="12"/>
      <c r="J860" s="6"/>
      <c r="K860" s="12"/>
      <c r="L860" s="25">
        <v>698.9</v>
      </c>
      <c r="M860" s="6">
        <f t="shared" si="14"/>
        <v>698.9</v>
      </c>
      <c r="N860" s="6"/>
      <c r="O860" s="6" t="s">
        <v>3154</v>
      </c>
      <c r="P860" s="15">
        <v>1.7789200000000001</v>
      </c>
      <c r="Q860" s="18"/>
    </row>
    <row r="861" spans="1:17" s="1" customFormat="1" ht="20.100000000000001" customHeight="1" x14ac:dyDescent="0.15">
      <c r="A861" s="10">
        <v>859</v>
      </c>
      <c r="B861" s="25" t="s">
        <v>3157</v>
      </c>
      <c r="C861" s="8" t="s">
        <v>3158</v>
      </c>
      <c r="D861" s="31" t="s">
        <v>2351</v>
      </c>
      <c r="E861" s="6" t="s">
        <v>198</v>
      </c>
      <c r="F861" s="25">
        <v>1</v>
      </c>
      <c r="G861" s="11"/>
      <c r="H861" s="12"/>
      <c r="I861" s="12"/>
      <c r="J861" s="6"/>
      <c r="K861" s="12"/>
      <c r="L861" s="25">
        <v>702.9</v>
      </c>
      <c r="M861" s="6">
        <f t="shared" si="14"/>
        <v>702.9</v>
      </c>
      <c r="N861" s="6"/>
      <c r="O861" s="6" t="s">
        <v>3159</v>
      </c>
      <c r="P861" s="15">
        <v>2.4100999999999999</v>
      </c>
      <c r="Q861" s="18"/>
    </row>
    <row r="862" spans="1:17" s="1" customFormat="1" ht="20.100000000000001" customHeight="1" x14ac:dyDescent="0.15">
      <c r="A862" s="10">
        <v>860</v>
      </c>
      <c r="B862" s="25" t="s">
        <v>3160</v>
      </c>
      <c r="C862" s="8" t="s">
        <v>3161</v>
      </c>
      <c r="D862" s="31" t="s">
        <v>2351</v>
      </c>
      <c r="E862" s="6" t="s">
        <v>198</v>
      </c>
      <c r="F862" s="25">
        <v>1</v>
      </c>
      <c r="G862" s="11"/>
      <c r="H862" s="12"/>
      <c r="I862" s="12"/>
      <c r="J862" s="6"/>
      <c r="K862" s="12"/>
      <c r="L862" s="25">
        <v>702.9</v>
      </c>
      <c r="M862" s="6">
        <f t="shared" si="14"/>
        <v>702.9</v>
      </c>
      <c r="N862" s="6"/>
      <c r="O862" s="6" t="s">
        <v>3159</v>
      </c>
      <c r="P862" s="15">
        <v>2.4100999999999999</v>
      </c>
      <c r="Q862" s="18"/>
    </row>
    <row r="863" spans="1:17" s="1" customFormat="1" ht="20.100000000000001" customHeight="1" x14ac:dyDescent="0.15">
      <c r="A863" s="10">
        <v>861</v>
      </c>
      <c r="B863" s="25" t="s">
        <v>3162</v>
      </c>
      <c r="C863" s="8" t="s">
        <v>3163</v>
      </c>
      <c r="D863" s="31" t="s">
        <v>2351</v>
      </c>
      <c r="E863" s="6" t="s">
        <v>198</v>
      </c>
      <c r="F863" s="25">
        <v>1</v>
      </c>
      <c r="G863" s="11"/>
      <c r="H863" s="12"/>
      <c r="I863" s="12"/>
      <c r="J863" s="6"/>
      <c r="K863" s="12"/>
      <c r="L863" s="25">
        <v>680.3</v>
      </c>
      <c r="M863" s="6">
        <f t="shared" si="14"/>
        <v>680.3</v>
      </c>
      <c r="N863" s="6"/>
      <c r="O863" s="6" t="s">
        <v>3164</v>
      </c>
      <c r="P863" s="15">
        <v>1.7699549999999999</v>
      </c>
      <c r="Q863" s="18"/>
    </row>
    <row r="864" spans="1:17" s="1" customFormat="1" ht="20.100000000000001" customHeight="1" x14ac:dyDescent="0.15">
      <c r="A864" s="10">
        <v>862</v>
      </c>
      <c r="B864" s="25" t="s">
        <v>3165</v>
      </c>
      <c r="C864" s="8" t="s">
        <v>3166</v>
      </c>
      <c r="D864" s="31" t="s">
        <v>2351</v>
      </c>
      <c r="E864" s="6" t="s">
        <v>198</v>
      </c>
      <c r="F864" s="25">
        <v>1</v>
      </c>
      <c r="G864" s="11"/>
      <c r="H864" s="12"/>
      <c r="I864" s="12"/>
      <c r="J864" s="6"/>
      <c r="K864" s="12"/>
      <c r="L864" s="25">
        <v>680.3</v>
      </c>
      <c r="M864" s="6">
        <f t="shared" si="14"/>
        <v>680.3</v>
      </c>
      <c r="N864" s="6"/>
      <c r="O864" s="6" t="s">
        <v>3164</v>
      </c>
      <c r="P864" s="15">
        <v>1.7699549999999999</v>
      </c>
      <c r="Q864" s="18"/>
    </row>
    <row r="865" spans="1:17" s="1" customFormat="1" ht="20.100000000000001" customHeight="1" x14ac:dyDescent="0.15">
      <c r="A865" s="10">
        <v>863</v>
      </c>
      <c r="B865" s="25" t="s">
        <v>3167</v>
      </c>
      <c r="C865" s="8" t="s">
        <v>3168</v>
      </c>
      <c r="D865" s="31" t="s">
        <v>2351</v>
      </c>
      <c r="E865" s="6" t="s">
        <v>198</v>
      </c>
      <c r="F865" s="25">
        <v>1</v>
      </c>
      <c r="G865" s="11"/>
      <c r="H865" s="12"/>
      <c r="I865" s="12"/>
      <c r="J865" s="6"/>
      <c r="K865" s="12"/>
      <c r="L865" s="25">
        <v>682</v>
      </c>
      <c r="M865" s="6">
        <f t="shared" si="14"/>
        <v>682</v>
      </c>
      <c r="N865" s="6"/>
      <c r="O865" s="6" t="s">
        <v>3169</v>
      </c>
      <c r="P865" s="15">
        <v>2.38788</v>
      </c>
      <c r="Q865" s="18"/>
    </row>
    <row r="866" spans="1:17" s="1" customFormat="1" ht="20.100000000000001" customHeight="1" x14ac:dyDescent="0.15">
      <c r="A866" s="10">
        <v>864</v>
      </c>
      <c r="B866" s="25" t="s">
        <v>3170</v>
      </c>
      <c r="C866" s="8" t="s">
        <v>3171</v>
      </c>
      <c r="D866" s="31" t="s">
        <v>2351</v>
      </c>
      <c r="E866" s="6" t="s">
        <v>198</v>
      </c>
      <c r="F866" s="25">
        <v>1</v>
      </c>
      <c r="G866" s="11"/>
      <c r="H866" s="12"/>
      <c r="I866" s="12"/>
      <c r="J866" s="6"/>
      <c r="K866" s="12"/>
      <c r="L866" s="25">
        <v>682</v>
      </c>
      <c r="M866" s="6">
        <f t="shared" si="14"/>
        <v>682</v>
      </c>
      <c r="N866" s="6"/>
      <c r="O866" s="6" t="s">
        <v>3169</v>
      </c>
      <c r="P866" s="15">
        <v>2.38788</v>
      </c>
      <c r="Q866" s="18"/>
    </row>
    <row r="867" spans="1:17" s="1" customFormat="1" ht="20.100000000000001" customHeight="1" x14ac:dyDescent="0.15">
      <c r="A867" s="10">
        <v>865</v>
      </c>
      <c r="B867" s="25" t="s">
        <v>3172</v>
      </c>
      <c r="C867" s="8" t="s">
        <v>3173</v>
      </c>
      <c r="D867" s="31" t="s">
        <v>2351</v>
      </c>
      <c r="E867" s="6" t="s">
        <v>198</v>
      </c>
      <c r="F867" s="25">
        <v>1</v>
      </c>
      <c r="G867" s="11"/>
      <c r="H867" s="12"/>
      <c r="I867" s="12"/>
      <c r="J867" s="6"/>
      <c r="K867" s="12"/>
      <c r="L867" s="25">
        <v>647.20000000000005</v>
      </c>
      <c r="M867" s="6">
        <f t="shared" si="14"/>
        <v>647.20000000000005</v>
      </c>
      <c r="N867" s="6"/>
      <c r="O867" s="6" t="s">
        <v>3174</v>
      </c>
      <c r="P867" s="15">
        <v>1.6874</v>
      </c>
      <c r="Q867" s="18"/>
    </row>
    <row r="868" spans="1:17" s="1" customFormat="1" ht="20.100000000000001" customHeight="1" x14ac:dyDescent="0.15">
      <c r="A868" s="10">
        <v>866</v>
      </c>
      <c r="B868" s="25" t="s">
        <v>3175</v>
      </c>
      <c r="C868" s="8" t="s">
        <v>3176</v>
      </c>
      <c r="D868" s="31" t="s">
        <v>2351</v>
      </c>
      <c r="E868" s="6" t="s">
        <v>198</v>
      </c>
      <c r="F868" s="25">
        <v>1</v>
      </c>
      <c r="G868" s="11"/>
      <c r="H868" s="12"/>
      <c r="I868" s="12"/>
      <c r="J868" s="6"/>
      <c r="K868" s="12"/>
      <c r="L868" s="25">
        <v>647.20000000000005</v>
      </c>
      <c r="M868" s="6">
        <f t="shared" si="14"/>
        <v>647.20000000000005</v>
      </c>
      <c r="N868" s="6"/>
      <c r="O868" s="6" t="s">
        <v>3174</v>
      </c>
      <c r="P868" s="15">
        <v>1.6874</v>
      </c>
      <c r="Q868" s="18"/>
    </row>
    <row r="869" spans="1:17" s="1" customFormat="1" ht="20.100000000000001" customHeight="1" x14ac:dyDescent="0.15">
      <c r="A869" s="10">
        <v>867</v>
      </c>
      <c r="B869" s="25" t="s">
        <v>3177</v>
      </c>
      <c r="C869" s="8" t="s">
        <v>3178</v>
      </c>
      <c r="D869" s="31" t="s">
        <v>2351</v>
      </c>
      <c r="E869" s="6" t="s">
        <v>198</v>
      </c>
      <c r="F869" s="25">
        <v>1</v>
      </c>
      <c r="G869" s="11"/>
      <c r="H869" s="12"/>
      <c r="I869" s="12"/>
      <c r="J869" s="6"/>
      <c r="K869" s="12"/>
      <c r="L869" s="25">
        <v>651.9</v>
      </c>
      <c r="M869" s="6">
        <f t="shared" si="14"/>
        <v>651.9</v>
      </c>
      <c r="N869" s="6"/>
      <c r="O869" s="6" t="s">
        <v>3179</v>
      </c>
      <c r="P869" s="15">
        <v>1.7017</v>
      </c>
      <c r="Q869" s="18"/>
    </row>
    <row r="870" spans="1:17" s="1" customFormat="1" ht="20.100000000000001" customHeight="1" x14ac:dyDescent="0.15">
      <c r="A870" s="10">
        <v>868</v>
      </c>
      <c r="B870" s="25" t="s">
        <v>3180</v>
      </c>
      <c r="C870" s="8" t="s">
        <v>3181</v>
      </c>
      <c r="D870" s="31" t="s">
        <v>2351</v>
      </c>
      <c r="E870" s="6" t="s">
        <v>198</v>
      </c>
      <c r="F870" s="25">
        <v>1</v>
      </c>
      <c r="G870" s="11"/>
      <c r="H870" s="12"/>
      <c r="I870" s="12"/>
      <c r="J870" s="6"/>
      <c r="K870" s="12"/>
      <c r="L870" s="25">
        <v>651.9</v>
      </c>
      <c r="M870" s="6">
        <f t="shared" si="14"/>
        <v>651.9</v>
      </c>
      <c r="N870" s="6"/>
      <c r="O870" s="6" t="s">
        <v>3179</v>
      </c>
      <c r="P870" s="15">
        <v>1.7017</v>
      </c>
      <c r="Q870" s="18"/>
    </row>
    <row r="871" spans="1:17" s="1" customFormat="1" ht="20.100000000000001" customHeight="1" x14ac:dyDescent="0.15">
      <c r="A871" s="10">
        <v>869</v>
      </c>
      <c r="B871" s="25" t="s">
        <v>3182</v>
      </c>
      <c r="C871" s="8" t="s">
        <v>3183</v>
      </c>
      <c r="D871" s="31" t="s">
        <v>2351</v>
      </c>
      <c r="E871" s="6" t="s">
        <v>198</v>
      </c>
      <c r="F871" s="25">
        <v>1</v>
      </c>
      <c r="G871" s="11"/>
      <c r="H871" s="12"/>
      <c r="I871" s="12"/>
      <c r="J871" s="6"/>
      <c r="K871" s="12"/>
      <c r="L871" s="25">
        <v>677.6</v>
      </c>
      <c r="M871" s="6">
        <f t="shared" si="14"/>
        <v>677.6</v>
      </c>
      <c r="N871" s="6"/>
      <c r="O871" s="6" t="s">
        <v>3184</v>
      </c>
      <c r="P871" s="15">
        <v>2.4049849999999999</v>
      </c>
      <c r="Q871" s="18"/>
    </row>
    <row r="872" spans="1:17" s="1" customFormat="1" ht="20.100000000000001" customHeight="1" x14ac:dyDescent="0.15">
      <c r="A872" s="10">
        <v>870</v>
      </c>
      <c r="B872" s="25" t="s">
        <v>3185</v>
      </c>
      <c r="C872" s="8" t="s">
        <v>3186</v>
      </c>
      <c r="D872" s="31" t="s">
        <v>2351</v>
      </c>
      <c r="E872" s="6" t="s">
        <v>198</v>
      </c>
      <c r="F872" s="25">
        <v>1</v>
      </c>
      <c r="G872" s="11"/>
      <c r="H872" s="12"/>
      <c r="I872" s="12"/>
      <c r="J872" s="6"/>
      <c r="K872" s="12"/>
      <c r="L872" s="25">
        <v>677.6</v>
      </c>
      <c r="M872" s="6">
        <f t="shared" si="14"/>
        <v>677.6</v>
      </c>
      <c r="N872" s="6"/>
      <c r="O872" s="6" t="s">
        <v>3184</v>
      </c>
      <c r="P872" s="15">
        <v>2.4049849999999999</v>
      </c>
      <c r="Q872" s="18"/>
    </row>
    <row r="873" spans="1:17" s="1" customFormat="1" ht="20.100000000000001" customHeight="1" x14ac:dyDescent="0.15">
      <c r="A873" s="10">
        <v>871</v>
      </c>
      <c r="B873" s="25" t="s">
        <v>3187</v>
      </c>
      <c r="C873" s="8" t="s">
        <v>3188</v>
      </c>
      <c r="D873" s="31" t="s">
        <v>2351</v>
      </c>
      <c r="E873" s="6" t="s">
        <v>198</v>
      </c>
      <c r="F873" s="25">
        <v>1</v>
      </c>
      <c r="G873" s="11"/>
      <c r="H873" s="12"/>
      <c r="I873" s="12"/>
      <c r="J873" s="6"/>
      <c r="K873" s="12"/>
      <c r="L873" s="25">
        <v>688.6</v>
      </c>
      <c r="M873" s="6">
        <f t="shared" si="14"/>
        <v>688.6</v>
      </c>
      <c r="N873" s="6"/>
      <c r="O873" s="6" t="s">
        <v>3189</v>
      </c>
      <c r="P873" s="15">
        <v>1.73888</v>
      </c>
      <c r="Q873" s="18"/>
    </row>
    <row r="874" spans="1:17" s="1" customFormat="1" ht="20.100000000000001" customHeight="1" x14ac:dyDescent="0.15">
      <c r="A874" s="10">
        <v>872</v>
      </c>
      <c r="B874" s="25" t="s">
        <v>3190</v>
      </c>
      <c r="C874" s="8" t="s">
        <v>3191</v>
      </c>
      <c r="D874" s="31" t="s">
        <v>2351</v>
      </c>
      <c r="E874" s="6" t="s">
        <v>198</v>
      </c>
      <c r="F874" s="25">
        <v>1</v>
      </c>
      <c r="G874" s="11"/>
      <c r="H874" s="12"/>
      <c r="I874" s="12"/>
      <c r="J874" s="6"/>
      <c r="K874" s="12"/>
      <c r="L874" s="25">
        <v>688.6</v>
      </c>
      <c r="M874" s="6">
        <f t="shared" si="14"/>
        <v>688.6</v>
      </c>
      <c r="N874" s="6"/>
      <c r="O874" s="6" t="s">
        <v>3189</v>
      </c>
      <c r="P874" s="15">
        <v>1.73888</v>
      </c>
      <c r="Q874" s="18"/>
    </row>
    <row r="875" spans="1:17" s="1" customFormat="1" ht="20.100000000000001" customHeight="1" x14ac:dyDescent="0.15">
      <c r="A875" s="10">
        <v>873</v>
      </c>
      <c r="B875" s="25" t="s">
        <v>3192</v>
      </c>
      <c r="C875" s="8" t="s">
        <v>3193</v>
      </c>
      <c r="D875" s="31" t="s">
        <v>2351</v>
      </c>
      <c r="E875" s="6" t="s">
        <v>198</v>
      </c>
      <c r="F875" s="25">
        <v>1</v>
      </c>
      <c r="G875" s="11"/>
      <c r="H875" s="12"/>
      <c r="I875" s="12"/>
      <c r="J875" s="6"/>
      <c r="K875" s="12"/>
      <c r="L875" s="25">
        <v>668</v>
      </c>
      <c r="M875" s="6">
        <f t="shared" si="14"/>
        <v>668</v>
      </c>
      <c r="N875" s="6"/>
      <c r="O875" s="6" t="s">
        <v>3194</v>
      </c>
      <c r="P875" s="15">
        <v>1.7503200000000001</v>
      </c>
      <c r="Q875" s="18"/>
    </row>
    <row r="876" spans="1:17" s="1" customFormat="1" ht="20.100000000000001" customHeight="1" x14ac:dyDescent="0.15">
      <c r="A876" s="10">
        <v>874</v>
      </c>
      <c r="B876" s="25" t="s">
        <v>3195</v>
      </c>
      <c r="C876" s="8" t="s">
        <v>3196</v>
      </c>
      <c r="D876" s="31" t="s">
        <v>2351</v>
      </c>
      <c r="E876" s="6" t="s">
        <v>198</v>
      </c>
      <c r="F876" s="25">
        <v>1</v>
      </c>
      <c r="G876" s="11"/>
      <c r="H876" s="12"/>
      <c r="I876" s="12"/>
      <c r="J876" s="6"/>
      <c r="K876" s="12"/>
      <c r="L876" s="25">
        <v>668</v>
      </c>
      <c r="M876" s="6">
        <f t="shared" si="14"/>
        <v>668</v>
      </c>
      <c r="N876" s="6"/>
      <c r="O876" s="6" t="s">
        <v>3194</v>
      </c>
      <c r="P876" s="15">
        <v>1.7503200000000001</v>
      </c>
      <c r="Q876" s="18"/>
    </row>
    <row r="877" spans="1:17" s="1" customFormat="1" ht="20.100000000000001" customHeight="1" x14ac:dyDescent="0.15">
      <c r="A877" s="10">
        <v>875</v>
      </c>
      <c r="B877" s="25" t="s">
        <v>3197</v>
      </c>
      <c r="C877" s="8" t="s">
        <v>3198</v>
      </c>
      <c r="D877" s="31" t="s">
        <v>2351</v>
      </c>
      <c r="E877" s="6" t="s">
        <v>198</v>
      </c>
      <c r="F877" s="25">
        <v>1</v>
      </c>
      <c r="G877" s="11"/>
      <c r="H877" s="12"/>
      <c r="I877" s="12"/>
      <c r="J877" s="6"/>
      <c r="K877" s="12"/>
      <c r="L877" s="25">
        <v>639.70000000000005</v>
      </c>
      <c r="M877" s="6">
        <f t="shared" si="14"/>
        <v>639.70000000000005</v>
      </c>
      <c r="N877" s="6"/>
      <c r="O877" s="6" t="s">
        <v>3199</v>
      </c>
      <c r="P877" s="15">
        <v>1.67882</v>
      </c>
      <c r="Q877" s="18"/>
    </row>
    <row r="878" spans="1:17" s="1" customFormat="1" ht="20.100000000000001" customHeight="1" x14ac:dyDescent="0.15">
      <c r="A878" s="10">
        <v>876</v>
      </c>
      <c r="B878" s="25" t="s">
        <v>3200</v>
      </c>
      <c r="C878" s="8" t="s">
        <v>3201</v>
      </c>
      <c r="D878" s="31" t="s">
        <v>2351</v>
      </c>
      <c r="E878" s="6" t="s">
        <v>198</v>
      </c>
      <c r="F878" s="25">
        <v>1</v>
      </c>
      <c r="G878" s="11"/>
      <c r="H878" s="12"/>
      <c r="I878" s="12"/>
      <c r="J878" s="6"/>
      <c r="K878" s="12"/>
      <c r="L878" s="25">
        <v>639.70000000000005</v>
      </c>
      <c r="M878" s="6">
        <f t="shared" si="14"/>
        <v>639.70000000000005</v>
      </c>
      <c r="N878" s="6"/>
      <c r="O878" s="6" t="s">
        <v>3199</v>
      </c>
      <c r="P878" s="15">
        <v>1.67882</v>
      </c>
      <c r="Q878" s="18"/>
    </row>
    <row r="879" spans="1:17" s="1" customFormat="1" ht="20.100000000000001" customHeight="1" x14ac:dyDescent="0.15">
      <c r="A879" s="10">
        <v>877</v>
      </c>
      <c r="B879" s="25" t="s">
        <v>3202</v>
      </c>
      <c r="C879" s="8" t="s">
        <v>3203</v>
      </c>
      <c r="D879" s="31" t="s">
        <v>2351</v>
      </c>
      <c r="E879" s="6" t="s">
        <v>198</v>
      </c>
      <c r="F879" s="25">
        <v>1</v>
      </c>
      <c r="G879" s="11"/>
      <c r="H879" s="12"/>
      <c r="I879" s="12"/>
      <c r="J879" s="6"/>
      <c r="K879" s="12"/>
      <c r="L879" s="25">
        <v>335.7</v>
      </c>
      <c r="M879" s="6">
        <f t="shared" si="14"/>
        <v>335.7</v>
      </c>
      <c r="N879" s="6"/>
      <c r="O879" s="6" t="s">
        <v>3204</v>
      </c>
      <c r="P879" s="15">
        <v>0.74073999999999995</v>
      </c>
      <c r="Q879" s="18"/>
    </row>
    <row r="880" spans="1:17" s="1" customFormat="1" ht="20.100000000000001" customHeight="1" x14ac:dyDescent="0.15">
      <c r="A880" s="10">
        <v>878</v>
      </c>
      <c r="B880" s="25" t="s">
        <v>3205</v>
      </c>
      <c r="C880" s="8" t="s">
        <v>3206</v>
      </c>
      <c r="D880" s="31" t="s">
        <v>2351</v>
      </c>
      <c r="E880" s="6" t="s">
        <v>198</v>
      </c>
      <c r="F880" s="25">
        <v>1</v>
      </c>
      <c r="G880" s="11"/>
      <c r="H880" s="12"/>
      <c r="I880" s="12"/>
      <c r="J880" s="6"/>
      <c r="K880" s="12"/>
      <c r="L880" s="25">
        <v>335.7</v>
      </c>
      <c r="M880" s="6">
        <f t="shared" si="14"/>
        <v>335.7</v>
      </c>
      <c r="N880" s="6"/>
      <c r="O880" s="6" t="s">
        <v>3204</v>
      </c>
      <c r="P880" s="15">
        <v>0.74073999999999995</v>
      </c>
      <c r="Q880" s="18"/>
    </row>
    <row r="881" spans="1:17" s="1" customFormat="1" ht="20.100000000000001" customHeight="1" x14ac:dyDescent="0.15">
      <c r="A881" s="10">
        <v>879</v>
      </c>
      <c r="B881" s="25" t="s">
        <v>3207</v>
      </c>
      <c r="C881" s="8" t="s">
        <v>3208</v>
      </c>
      <c r="D881" s="31" t="s">
        <v>2351</v>
      </c>
      <c r="E881" s="6" t="s">
        <v>198</v>
      </c>
      <c r="F881" s="25">
        <v>1</v>
      </c>
      <c r="G881" s="11"/>
      <c r="H881" s="12"/>
      <c r="I881" s="12"/>
      <c r="J881" s="6"/>
      <c r="K881" s="12"/>
      <c r="L881" s="25">
        <v>398.2</v>
      </c>
      <c r="M881" s="6">
        <f t="shared" si="14"/>
        <v>398.2</v>
      </c>
      <c r="N881" s="6"/>
      <c r="O881" s="6" t="s">
        <v>3209</v>
      </c>
      <c r="P881" s="15">
        <v>0.93522000000000005</v>
      </c>
      <c r="Q881" s="18"/>
    </row>
    <row r="882" spans="1:17" s="1" customFormat="1" ht="20.100000000000001" customHeight="1" x14ac:dyDescent="0.15">
      <c r="A882" s="10">
        <v>880</v>
      </c>
      <c r="B882" s="25" t="s">
        <v>3210</v>
      </c>
      <c r="C882" s="8" t="s">
        <v>3211</v>
      </c>
      <c r="D882" s="31" t="s">
        <v>2351</v>
      </c>
      <c r="E882" s="6" t="s">
        <v>198</v>
      </c>
      <c r="F882" s="25">
        <v>1</v>
      </c>
      <c r="G882" s="11"/>
      <c r="H882" s="12"/>
      <c r="I882" s="12"/>
      <c r="J882" s="6"/>
      <c r="K882" s="12"/>
      <c r="L882" s="25">
        <v>398.2</v>
      </c>
      <c r="M882" s="6">
        <f t="shared" si="14"/>
        <v>398.2</v>
      </c>
      <c r="N882" s="6"/>
      <c r="O882" s="6" t="s">
        <v>3209</v>
      </c>
      <c r="P882" s="15">
        <v>0.93522000000000005</v>
      </c>
      <c r="Q882" s="18"/>
    </row>
    <row r="883" spans="1:17" s="1" customFormat="1" ht="20.100000000000001" customHeight="1" x14ac:dyDescent="0.15">
      <c r="A883" s="10">
        <v>881</v>
      </c>
      <c r="B883" s="25" t="s">
        <v>3212</v>
      </c>
      <c r="C883" s="8" t="s">
        <v>3213</v>
      </c>
      <c r="D883" s="31" t="s">
        <v>2351</v>
      </c>
      <c r="E883" s="6" t="s">
        <v>198</v>
      </c>
      <c r="F883" s="25">
        <v>1</v>
      </c>
      <c r="G883" s="11"/>
      <c r="H883" s="12"/>
      <c r="I883" s="12"/>
      <c r="J883" s="6"/>
      <c r="K883" s="12"/>
      <c r="L883" s="25">
        <v>578.20000000000005</v>
      </c>
      <c r="M883" s="6">
        <f t="shared" si="14"/>
        <v>578.20000000000005</v>
      </c>
      <c r="N883" s="6"/>
      <c r="O883" s="6" t="s">
        <v>3214</v>
      </c>
      <c r="P883" s="15">
        <v>1.29129</v>
      </c>
      <c r="Q883" s="18"/>
    </row>
    <row r="884" spans="1:17" s="1" customFormat="1" ht="20.100000000000001" customHeight="1" x14ac:dyDescent="0.15">
      <c r="A884" s="10">
        <v>882</v>
      </c>
      <c r="B884" s="25" t="s">
        <v>3215</v>
      </c>
      <c r="C884" s="8" t="s">
        <v>3216</v>
      </c>
      <c r="D884" s="31" t="s">
        <v>2351</v>
      </c>
      <c r="E884" s="6" t="s">
        <v>198</v>
      </c>
      <c r="F884" s="25">
        <v>1</v>
      </c>
      <c r="G884" s="11"/>
      <c r="H884" s="12"/>
      <c r="I884" s="12"/>
      <c r="J884" s="6"/>
      <c r="K884" s="12"/>
      <c r="L884" s="25">
        <v>578.20000000000005</v>
      </c>
      <c r="M884" s="6">
        <f t="shared" si="14"/>
        <v>578.20000000000005</v>
      </c>
      <c r="N884" s="6"/>
      <c r="O884" s="6" t="s">
        <v>3214</v>
      </c>
      <c r="P884" s="15">
        <v>1.29129</v>
      </c>
      <c r="Q884" s="18"/>
    </row>
    <row r="885" spans="1:17" s="1" customFormat="1" ht="20.100000000000001" customHeight="1" x14ac:dyDescent="0.15">
      <c r="A885" s="10">
        <v>883</v>
      </c>
      <c r="B885" s="25" t="s">
        <v>3217</v>
      </c>
      <c r="C885" s="8" t="s">
        <v>3218</v>
      </c>
      <c r="D885" s="31" t="s">
        <v>3219</v>
      </c>
      <c r="E885" s="6" t="s">
        <v>198</v>
      </c>
      <c r="F885" s="25">
        <v>1</v>
      </c>
      <c r="G885" s="11"/>
      <c r="H885" s="12"/>
      <c r="I885" s="12"/>
      <c r="J885" s="6"/>
      <c r="K885" s="12"/>
      <c r="L885" s="25">
        <v>5516.6</v>
      </c>
      <c r="M885" s="6">
        <f t="shared" si="14"/>
        <v>5516.6</v>
      </c>
      <c r="N885" s="6"/>
      <c r="O885" s="6" t="s">
        <v>3220</v>
      </c>
      <c r="P885" s="15">
        <v>10.2925</v>
      </c>
      <c r="Q885" s="18"/>
    </row>
    <row r="886" spans="1:17" s="1" customFormat="1" ht="20.100000000000001" customHeight="1" x14ac:dyDescent="0.15">
      <c r="A886" s="10">
        <v>884</v>
      </c>
      <c r="B886" s="25" t="s">
        <v>3221</v>
      </c>
      <c r="C886" s="8" t="s">
        <v>3222</v>
      </c>
      <c r="D886" s="31" t="s">
        <v>3219</v>
      </c>
      <c r="E886" s="6" t="s">
        <v>198</v>
      </c>
      <c r="F886" s="25">
        <v>1</v>
      </c>
      <c r="G886" s="11"/>
      <c r="H886" s="12"/>
      <c r="I886" s="12"/>
      <c r="J886" s="6"/>
      <c r="K886" s="12"/>
      <c r="L886" s="25">
        <v>5516.6</v>
      </c>
      <c r="M886" s="6">
        <f t="shared" si="14"/>
        <v>5516.6</v>
      </c>
      <c r="N886" s="6"/>
      <c r="O886" s="6" t="s">
        <v>3220</v>
      </c>
      <c r="P886" s="15">
        <v>10.2925</v>
      </c>
      <c r="Q886" s="18"/>
    </row>
    <row r="887" spans="1:17" s="1" customFormat="1" ht="20.100000000000001" customHeight="1" x14ac:dyDescent="0.15">
      <c r="A887" s="10">
        <v>885</v>
      </c>
      <c r="B887" s="25" t="s">
        <v>3223</v>
      </c>
      <c r="C887" s="8" t="s">
        <v>3224</v>
      </c>
      <c r="D887" s="31" t="s">
        <v>3219</v>
      </c>
      <c r="E887" s="6" t="s">
        <v>198</v>
      </c>
      <c r="F887" s="25">
        <v>1</v>
      </c>
      <c r="G887" s="11"/>
      <c r="H887" s="12"/>
      <c r="I887" s="12"/>
      <c r="J887" s="6"/>
      <c r="K887" s="12"/>
      <c r="L887" s="25">
        <v>5516.6</v>
      </c>
      <c r="M887" s="6">
        <f t="shared" si="14"/>
        <v>5516.6</v>
      </c>
      <c r="N887" s="6"/>
      <c r="O887" s="6" t="s">
        <v>3220</v>
      </c>
      <c r="P887" s="15">
        <v>10.2925</v>
      </c>
      <c r="Q887" s="18"/>
    </row>
    <row r="888" spans="1:17" s="1" customFormat="1" ht="20.100000000000001" customHeight="1" x14ac:dyDescent="0.15">
      <c r="A888" s="10">
        <v>886</v>
      </c>
      <c r="B888" s="25" t="s">
        <v>3225</v>
      </c>
      <c r="C888" s="8" t="s">
        <v>3226</v>
      </c>
      <c r="D888" s="31" t="s">
        <v>3219</v>
      </c>
      <c r="E888" s="6" t="s">
        <v>198</v>
      </c>
      <c r="F888" s="25">
        <v>1</v>
      </c>
      <c r="G888" s="11"/>
      <c r="H888" s="12"/>
      <c r="I888" s="12"/>
      <c r="J888" s="6"/>
      <c r="K888" s="12"/>
      <c r="L888" s="25">
        <v>5516.6</v>
      </c>
      <c r="M888" s="6">
        <f t="shared" si="14"/>
        <v>5516.6</v>
      </c>
      <c r="N888" s="6"/>
      <c r="O888" s="6" t="s">
        <v>3220</v>
      </c>
      <c r="P888" s="15">
        <v>10.2925</v>
      </c>
      <c r="Q888" s="18"/>
    </row>
    <row r="889" spans="1:17" s="1" customFormat="1" ht="20.100000000000001" customHeight="1" x14ac:dyDescent="0.15">
      <c r="A889" s="10">
        <v>887</v>
      </c>
      <c r="B889" s="25" t="s">
        <v>3227</v>
      </c>
      <c r="C889" s="8" t="s">
        <v>3228</v>
      </c>
      <c r="D889" s="31" t="s">
        <v>3219</v>
      </c>
      <c r="E889" s="6" t="s">
        <v>198</v>
      </c>
      <c r="F889" s="25">
        <v>1</v>
      </c>
      <c r="G889" s="11"/>
      <c r="H889" s="12"/>
      <c r="I889" s="12"/>
      <c r="J889" s="6"/>
      <c r="K889" s="12"/>
      <c r="L889" s="25">
        <v>5227.5</v>
      </c>
      <c r="M889" s="6">
        <f t="shared" si="14"/>
        <v>5227.5</v>
      </c>
      <c r="N889" s="6"/>
      <c r="O889" s="6" t="s">
        <v>3229</v>
      </c>
      <c r="P889" s="15">
        <v>7.2077999999999998</v>
      </c>
      <c r="Q889" s="18"/>
    </row>
    <row r="890" spans="1:17" s="1" customFormat="1" ht="20.100000000000001" customHeight="1" x14ac:dyDescent="0.15">
      <c r="A890" s="10">
        <v>888</v>
      </c>
      <c r="B890" s="25" t="s">
        <v>3230</v>
      </c>
      <c r="C890" s="8" t="s">
        <v>3231</v>
      </c>
      <c r="D890" s="31" t="s">
        <v>3219</v>
      </c>
      <c r="E890" s="6" t="s">
        <v>198</v>
      </c>
      <c r="F890" s="25">
        <v>1</v>
      </c>
      <c r="G890" s="11"/>
      <c r="H890" s="12"/>
      <c r="I890" s="12"/>
      <c r="J890" s="6"/>
      <c r="K890" s="12"/>
      <c r="L890" s="25">
        <v>5227.5</v>
      </c>
      <c r="M890" s="6">
        <f t="shared" si="14"/>
        <v>5227.5</v>
      </c>
      <c r="N890" s="6"/>
      <c r="O890" s="6" t="s">
        <v>3229</v>
      </c>
      <c r="P890" s="15">
        <v>7.2077999999999998</v>
      </c>
      <c r="Q890" s="18"/>
    </row>
    <row r="891" spans="1:17" s="1" customFormat="1" ht="20.100000000000001" customHeight="1" x14ac:dyDescent="0.15">
      <c r="A891" s="10">
        <v>889</v>
      </c>
      <c r="B891" s="25" t="s">
        <v>3232</v>
      </c>
      <c r="C891" s="8" t="s">
        <v>3233</v>
      </c>
      <c r="D891" s="31" t="s">
        <v>3219</v>
      </c>
      <c r="E891" s="6" t="s">
        <v>198</v>
      </c>
      <c r="F891" s="25">
        <v>1</v>
      </c>
      <c r="G891" s="11"/>
      <c r="H891" s="12"/>
      <c r="I891" s="12"/>
      <c r="J891" s="6"/>
      <c r="K891" s="12"/>
      <c r="L891" s="25">
        <v>5241.8</v>
      </c>
      <c r="M891" s="6">
        <f t="shared" si="14"/>
        <v>5241.8</v>
      </c>
      <c r="N891" s="6"/>
      <c r="O891" s="6" t="s">
        <v>3229</v>
      </c>
      <c r="P891" s="15">
        <v>7.2077999999999998</v>
      </c>
      <c r="Q891" s="18"/>
    </row>
    <row r="892" spans="1:17" s="1" customFormat="1" ht="20.100000000000001" customHeight="1" x14ac:dyDescent="0.15">
      <c r="A892" s="10">
        <v>890</v>
      </c>
      <c r="B892" s="25" t="s">
        <v>3234</v>
      </c>
      <c r="C892" s="8" t="s">
        <v>3235</v>
      </c>
      <c r="D892" s="31" t="s">
        <v>3219</v>
      </c>
      <c r="E892" s="6" t="s">
        <v>198</v>
      </c>
      <c r="F892" s="25">
        <v>1</v>
      </c>
      <c r="G892" s="11"/>
      <c r="H892" s="12"/>
      <c r="I892" s="12"/>
      <c r="J892" s="6"/>
      <c r="K892" s="12"/>
      <c r="L892" s="25">
        <v>5241.8</v>
      </c>
      <c r="M892" s="6">
        <f t="shared" si="14"/>
        <v>5241.8</v>
      </c>
      <c r="N892" s="6"/>
      <c r="O892" s="6" t="s">
        <v>3229</v>
      </c>
      <c r="P892" s="15">
        <v>7.2077999999999998</v>
      </c>
      <c r="Q892" s="18"/>
    </row>
    <row r="893" spans="1:17" s="1" customFormat="1" ht="20.100000000000001" customHeight="1" x14ac:dyDescent="0.15">
      <c r="A893" s="10">
        <v>891</v>
      </c>
      <c r="B893" s="25" t="s">
        <v>3236</v>
      </c>
      <c r="C893" s="8" t="s">
        <v>3237</v>
      </c>
      <c r="D893" s="31" t="s">
        <v>3238</v>
      </c>
      <c r="E893" s="6" t="s">
        <v>198</v>
      </c>
      <c r="F893" s="25">
        <v>2</v>
      </c>
      <c r="G893" s="11"/>
      <c r="H893" s="12"/>
      <c r="I893" s="12"/>
      <c r="J893" s="6"/>
      <c r="K893" s="12"/>
      <c r="L893" s="25">
        <v>265.2</v>
      </c>
      <c r="M893" s="6">
        <f t="shared" si="14"/>
        <v>530.4</v>
      </c>
      <c r="N893" s="6"/>
      <c r="O893" s="6" t="s">
        <v>3239</v>
      </c>
      <c r="P893" s="15">
        <v>0.53220800000000001</v>
      </c>
      <c r="Q893" s="18"/>
    </row>
    <row r="894" spans="1:17" s="1" customFormat="1" ht="20.100000000000001" customHeight="1" x14ac:dyDescent="0.15">
      <c r="A894" s="10">
        <v>892</v>
      </c>
      <c r="B894" s="25" t="s">
        <v>3240</v>
      </c>
      <c r="C894" s="8" t="s">
        <v>3241</v>
      </c>
      <c r="D894" s="31" t="s">
        <v>3238</v>
      </c>
      <c r="E894" s="6" t="s">
        <v>198</v>
      </c>
      <c r="F894" s="25">
        <v>2</v>
      </c>
      <c r="G894" s="11"/>
      <c r="H894" s="12"/>
      <c r="I894" s="12"/>
      <c r="J894" s="6"/>
      <c r="K894" s="12"/>
      <c r="L894" s="25">
        <v>268.39999999999998</v>
      </c>
      <c r="M894" s="6">
        <f t="shared" si="14"/>
        <v>536.79999999999995</v>
      </c>
      <c r="N894" s="6"/>
      <c r="O894" s="6" t="s">
        <v>3242</v>
      </c>
      <c r="P894" s="15">
        <v>0.53939999999999999</v>
      </c>
      <c r="Q894" s="18"/>
    </row>
    <row r="895" spans="1:17" s="1" customFormat="1" ht="20.100000000000001" customHeight="1" x14ac:dyDescent="0.15">
      <c r="A895" s="10">
        <v>893</v>
      </c>
      <c r="B895" s="25" t="s">
        <v>3243</v>
      </c>
      <c r="C895" s="8" t="s">
        <v>3244</v>
      </c>
      <c r="D895" s="31" t="s">
        <v>3238</v>
      </c>
      <c r="E895" s="6" t="s">
        <v>198</v>
      </c>
      <c r="F895" s="25">
        <v>2</v>
      </c>
      <c r="G895" s="11"/>
      <c r="H895" s="12"/>
      <c r="I895" s="12"/>
      <c r="J895" s="6"/>
      <c r="K895" s="12"/>
      <c r="L895" s="25">
        <v>272.39999999999998</v>
      </c>
      <c r="M895" s="6">
        <f t="shared" si="14"/>
        <v>544.79999999999995</v>
      </c>
      <c r="N895" s="6"/>
      <c r="O895" s="6" t="s">
        <v>3245</v>
      </c>
      <c r="P895" s="15">
        <v>0.54839000000000004</v>
      </c>
      <c r="Q895" s="18"/>
    </row>
    <row r="896" spans="1:17" s="1" customFormat="1" ht="20.100000000000001" customHeight="1" x14ac:dyDescent="0.15">
      <c r="A896" s="10">
        <v>894</v>
      </c>
      <c r="B896" s="25" t="s">
        <v>3246</v>
      </c>
      <c r="C896" s="8" t="s">
        <v>3247</v>
      </c>
      <c r="D896" s="31" t="s">
        <v>3238</v>
      </c>
      <c r="E896" s="6" t="s">
        <v>198</v>
      </c>
      <c r="F896" s="25">
        <v>2</v>
      </c>
      <c r="G896" s="11"/>
      <c r="H896" s="12"/>
      <c r="I896" s="12"/>
      <c r="J896" s="6"/>
      <c r="K896" s="12"/>
      <c r="L896" s="25">
        <v>278</v>
      </c>
      <c r="M896" s="6">
        <f t="shared" si="14"/>
        <v>556</v>
      </c>
      <c r="N896" s="6"/>
      <c r="O896" s="6" t="s">
        <v>3248</v>
      </c>
      <c r="P896" s="15">
        <v>0.56097600000000003</v>
      </c>
      <c r="Q896" s="18"/>
    </row>
    <row r="897" spans="1:17" s="1" customFormat="1" ht="20.100000000000001" customHeight="1" x14ac:dyDescent="0.15">
      <c r="A897" s="10">
        <v>895</v>
      </c>
      <c r="B897" s="25" t="s">
        <v>3249</v>
      </c>
      <c r="C897" s="8" t="s">
        <v>3250</v>
      </c>
      <c r="D897" s="31" t="s">
        <v>3238</v>
      </c>
      <c r="E897" s="6" t="s">
        <v>198</v>
      </c>
      <c r="F897" s="25">
        <v>2</v>
      </c>
      <c r="G897" s="11"/>
      <c r="H897" s="12"/>
      <c r="I897" s="12"/>
      <c r="J897" s="6"/>
      <c r="K897" s="12"/>
      <c r="L897" s="25">
        <v>282.10000000000002</v>
      </c>
      <c r="M897" s="6">
        <f t="shared" si="14"/>
        <v>564.20000000000005</v>
      </c>
      <c r="N897" s="6"/>
      <c r="O897" s="6" t="s">
        <v>3251</v>
      </c>
      <c r="P897" s="15">
        <v>0.56996599999999997</v>
      </c>
      <c r="Q897" s="18"/>
    </row>
    <row r="898" spans="1:17" s="1" customFormat="1" ht="20.100000000000001" customHeight="1" x14ac:dyDescent="0.15">
      <c r="A898" s="10">
        <v>896</v>
      </c>
      <c r="B898" s="25" t="s">
        <v>3252</v>
      </c>
      <c r="C898" s="8" t="s">
        <v>3253</v>
      </c>
      <c r="D898" s="31" t="s">
        <v>3238</v>
      </c>
      <c r="E898" s="6" t="s">
        <v>198</v>
      </c>
      <c r="F898" s="25">
        <v>2</v>
      </c>
      <c r="G898" s="11"/>
      <c r="H898" s="12"/>
      <c r="I898" s="12"/>
      <c r="J898" s="6"/>
      <c r="K898" s="12"/>
      <c r="L898" s="25">
        <v>287.7</v>
      </c>
      <c r="M898" s="6">
        <f t="shared" si="14"/>
        <v>575.4</v>
      </c>
      <c r="N898" s="6"/>
      <c r="O898" s="6" t="s">
        <v>3254</v>
      </c>
      <c r="P898" s="15">
        <v>0.58255199999999996</v>
      </c>
      <c r="Q898" s="18"/>
    </row>
    <row r="899" spans="1:17" s="1" customFormat="1" ht="20.100000000000001" customHeight="1" x14ac:dyDescent="0.15">
      <c r="A899" s="10">
        <v>897</v>
      </c>
      <c r="B899" s="25" t="s">
        <v>3255</v>
      </c>
      <c r="C899" s="8" t="s">
        <v>3256</v>
      </c>
      <c r="D899" s="31" t="s">
        <v>3257</v>
      </c>
      <c r="E899" s="6" t="s">
        <v>198</v>
      </c>
      <c r="F899" s="25">
        <v>1</v>
      </c>
      <c r="G899" s="11"/>
      <c r="H899" s="12"/>
      <c r="I899" s="12"/>
      <c r="J899" s="6"/>
      <c r="K899" s="12"/>
      <c r="L899" s="25">
        <v>2142.1999999999998</v>
      </c>
      <c r="M899" s="6">
        <f t="shared" si="14"/>
        <v>2142.1999999999998</v>
      </c>
      <c r="N899" s="6"/>
      <c r="O899" s="6" t="s">
        <v>3258</v>
      </c>
      <c r="P899" s="15">
        <v>5.6711200000000002</v>
      </c>
      <c r="Q899" s="18"/>
    </row>
    <row r="900" spans="1:17" s="1" customFormat="1" ht="20.100000000000001" customHeight="1" x14ac:dyDescent="0.15">
      <c r="A900" s="10">
        <v>898</v>
      </c>
      <c r="B900" s="25" t="s">
        <v>3259</v>
      </c>
      <c r="C900" s="8" t="s">
        <v>3260</v>
      </c>
      <c r="D900" s="31" t="s">
        <v>3257</v>
      </c>
      <c r="E900" s="6" t="s">
        <v>198</v>
      </c>
      <c r="F900" s="25">
        <v>1</v>
      </c>
      <c r="G900" s="11"/>
      <c r="H900" s="12"/>
      <c r="I900" s="12"/>
      <c r="J900" s="6"/>
      <c r="K900" s="12"/>
      <c r="L900" s="25">
        <v>2142.1999999999998</v>
      </c>
      <c r="M900" s="6">
        <f t="shared" si="14"/>
        <v>2142.1999999999998</v>
      </c>
      <c r="N900" s="6"/>
      <c r="O900" s="6" t="s">
        <v>3258</v>
      </c>
      <c r="P900" s="15">
        <v>5.6711200000000002</v>
      </c>
      <c r="Q900" s="18"/>
    </row>
    <row r="901" spans="1:17" s="1" customFormat="1" ht="20.100000000000001" customHeight="1" x14ac:dyDescent="0.15">
      <c r="A901" s="10">
        <v>899</v>
      </c>
      <c r="B901" s="25" t="s">
        <v>3261</v>
      </c>
      <c r="C901" s="8" t="s">
        <v>3262</v>
      </c>
      <c r="D901" s="31" t="s">
        <v>3257</v>
      </c>
      <c r="E901" s="6" t="s">
        <v>198</v>
      </c>
      <c r="F901" s="25">
        <v>1</v>
      </c>
      <c r="G901" s="11"/>
      <c r="H901" s="12"/>
      <c r="I901" s="12"/>
      <c r="J901" s="6"/>
      <c r="K901" s="12"/>
      <c r="L901" s="25">
        <v>2116.3000000000002</v>
      </c>
      <c r="M901" s="6">
        <f t="shared" si="14"/>
        <v>2116.3000000000002</v>
      </c>
      <c r="N901" s="6"/>
      <c r="O901" s="6" t="s">
        <v>3263</v>
      </c>
      <c r="P901" s="15">
        <v>4.6264399999999997</v>
      </c>
      <c r="Q901" s="18"/>
    </row>
    <row r="902" spans="1:17" s="1" customFormat="1" ht="20.100000000000001" customHeight="1" x14ac:dyDescent="0.15">
      <c r="A902" s="10">
        <v>900</v>
      </c>
      <c r="B902" s="25" t="s">
        <v>3264</v>
      </c>
      <c r="C902" s="8" t="s">
        <v>3265</v>
      </c>
      <c r="D902" s="31" t="s">
        <v>3257</v>
      </c>
      <c r="E902" s="6" t="s">
        <v>198</v>
      </c>
      <c r="F902" s="25">
        <v>1</v>
      </c>
      <c r="G902" s="11"/>
      <c r="H902" s="12"/>
      <c r="I902" s="12"/>
      <c r="J902" s="6"/>
      <c r="K902" s="12"/>
      <c r="L902" s="25">
        <v>2116.3000000000002</v>
      </c>
      <c r="M902" s="6">
        <f t="shared" si="14"/>
        <v>2116.3000000000002</v>
      </c>
      <c r="N902" s="6"/>
      <c r="O902" s="6" t="s">
        <v>3263</v>
      </c>
      <c r="P902" s="15">
        <v>4.6264399999999997</v>
      </c>
      <c r="Q902" s="18"/>
    </row>
    <row r="903" spans="1:17" s="1" customFormat="1" ht="20.100000000000001" customHeight="1" x14ac:dyDescent="0.15">
      <c r="A903" s="10">
        <v>901</v>
      </c>
      <c r="B903" s="25" t="s">
        <v>3266</v>
      </c>
      <c r="C903" s="8" t="s">
        <v>3267</v>
      </c>
      <c r="D903" s="31" t="s">
        <v>3257</v>
      </c>
      <c r="E903" s="6" t="s">
        <v>198</v>
      </c>
      <c r="F903" s="25">
        <v>1</v>
      </c>
      <c r="G903" s="11"/>
      <c r="H903" s="12"/>
      <c r="I903" s="12"/>
      <c r="J903" s="6"/>
      <c r="K903" s="12"/>
      <c r="L903" s="25">
        <v>1667.8</v>
      </c>
      <c r="M903" s="6">
        <f t="shared" si="14"/>
        <v>1667.8</v>
      </c>
      <c r="N903" s="6"/>
      <c r="O903" s="6" t="s">
        <v>3268</v>
      </c>
      <c r="P903" s="15">
        <v>4.7378099999999996</v>
      </c>
      <c r="Q903" s="18"/>
    </row>
    <row r="904" spans="1:17" s="1" customFormat="1" ht="20.100000000000001" customHeight="1" x14ac:dyDescent="0.15">
      <c r="A904" s="10">
        <v>902</v>
      </c>
      <c r="B904" s="25" t="s">
        <v>3269</v>
      </c>
      <c r="C904" s="8" t="s">
        <v>3270</v>
      </c>
      <c r="D904" s="31" t="s">
        <v>3257</v>
      </c>
      <c r="E904" s="6" t="s">
        <v>198</v>
      </c>
      <c r="F904" s="25">
        <v>1</v>
      </c>
      <c r="G904" s="11"/>
      <c r="H904" s="12"/>
      <c r="I904" s="12"/>
      <c r="J904" s="6"/>
      <c r="K904" s="12"/>
      <c r="L904" s="25">
        <v>1667.8</v>
      </c>
      <c r="M904" s="6">
        <f t="shared" si="14"/>
        <v>1667.8</v>
      </c>
      <c r="N904" s="6"/>
      <c r="O904" s="6" t="s">
        <v>3268</v>
      </c>
      <c r="P904" s="15">
        <v>4.7378099999999996</v>
      </c>
      <c r="Q904" s="18"/>
    </row>
    <row r="905" spans="1:17" s="1" customFormat="1" ht="20.100000000000001" customHeight="1" x14ac:dyDescent="0.15">
      <c r="A905" s="10">
        <v>903</v>
      </c>
      <c r="B905" s="25" t="s">
        <v>3271</v>
      </c>
      <c r="C905" s="8" t="s">
        <v>3272</v>
      </c>
      <c r="D905" s="31" t="s">
        <v>3257</v>
      </c>
      <c r="E905" s="6" t="s">
        <v>198</v>
      </c>
      <c r="F905" s="25">
        <v>1</v>
      </c>
      <c r="G905" s="11"/>
      <c r="H905" s="12"/>
      <c r="I905" s="12"/>
      <c r="J905" s="6"/>
      <c r="K905" s="12"/>
      <c r="L905" s="25">
        <v>1594.8</v>
      </c>
      <c r="M905" s="6">
        <f t="shared" si="14"/>
        <v>1594.8</v>
      </c>
      <c r="N905" s="6"/>
      <c r="O905" s="6" t="s">
        <v>3273</v>
      </c>
      <c r="P905" s="15">
        <v>3.30715</v>
      </c>
      <c r="Q905" s="18"/>
    </row>
    <row r="906" spans="1:17" s="1" customFormat="1" ht="20.100000000000001" customHeight="1" x14ac:dyDescent="0.15">
      <c r="A906" s="10">
        <v>904</v>
      </c>
      <c r="B906" s="25" t="s">
        <v>3274</v>
      </c>
      <c r="C906" s="8" t="s">
        <v>3275</v>
      </c>
      <c r="D906" s="31" t="s">
        <v>3257</v>
      </c>
      <c r="E906" s="6" t="s">
        <v>198</v>
      </c>
      <c r="F906" s="25">
        <v>1</v>
      </c>
      <c r="G906" s="11"/>
      <c r="H906" s="12"/>
      <c r="I906" s="12"/>
      <c r="J906" s="6"/>
      <c r="K906" s="12"/>
      <c r="L906" s="25">
        <v>1594.8</v>
      </c>
      <c r="M906" s="6">
        <f t="shared" si="14"/>
        <v>1594.8</v>
      </c>
      <c r="N906" s="6"/>
      <c r="O906" s="6" t="s">
        <v>3273</v>
      </c>
      <c r="P906" s="15">
        <v>3.30715</v>
      </c>
      <c r="Q906" s="18"/>
    </row>
    <row r="907" spans="1:17" s="1" customFormat="1" ht="20.100000000000001" customHeight="1" x14ac:dyDescent="0.15">
      <c r="A907" s="10">
        <v>905</v>
      </c>
      <c r="B907" s="25" t="s">
        <v>3276</v>
      </c>
      <c r="C907" s="8" t="s">
        <v>3277</v>
      </c>
      <c r="D907" s="31" t="s">
        <v>3257</v>
      </c>
      <c r="E907" s="6" t="s">
        <v>198</v>
      </c>
      <c r="F907" s="25">
        <v>1</v>
      </c>
      <c r="G907" s="11"/>
      <c r="H907" s="12"/>
      <c r="I907" s="12"/>
      <c r="J907" s="6"/>
      <c r="K907" s="12"/>
      <c r="L907" s="25">
        <v>1923.3</v>
      </c>
      <c r="M907" s="6">
        <f t="shared" si="14"/>
        <v>1923.3</v>
      </c>
      <c r="N907" s="6"/>
      <c r="O907" s="6" t="s">
        <v>3278</v>
      </c>
      <c r="P907" s="15">
        <v>4.3443399999999999</v>
      </c>
      <c r="Q907" s="18"/>
    </row>
    <row r="908" spans="1:17" s="1" customFormat="1" ht="20.100000000000001" customHeight="1" x14ac:dyDescent="0.15">
      <c r="A908" s="10">
        <v>906</v>
      </c>
      <c r="B908" s="25" t="s">
        <v>3279</v>
      </c>
      <c r="C908" s="8" t="s">
        <v>3280</v>
      </c>
      <c r="D908" s="31" t="s">
        <v>3257</v>
      </c>
      <c r="E908" s="6" t="s">
        <v>198</v>
      </c>
      <c r="F908" s="25">
        <v>1</v>
      </c>
      <c r="G908" s="11"/>
      <c r="H908" s="12"/>
      <c r="I908" s="12"/>
      <c r="J908" s="6"/>
      <c r="K908" s="12"/>
      <c r="L908" s="25">
        <v>1920.6</v>
      </c>
      <c r="M908" s="6">
        <f t="shared" si="14"/>
        <v>1920.6</v>
      </c>
      <c r="N908" s="6"/>
      <c r="O908" s="6" t="s">
        <v>3281</v>
      </c>
      <c r="P908" s="15">
        <v>4.2742699999999996</v>
      </c>
      <c r="Q908" s="18"/>
    </row>
    <row r="909" spans="1:17" s="1" customFormat="1" ht="20.100000000000001" customHeight="1" x14ac:dyDescent="0.15">
      <c r="A909" s="10">
        <v>907</v>
      </c>
      <c r="B909" s="25" t="s">
        <v>3282</v>
      </c>
      <c r="C909" s="8" t="s">
        <v>3283</v>
      </c>
      <c r="D909" s="31" t="s">
        <v>3257</v>
      </c>
      <c r="E909" s="6" t="s">
        <v>198</v>
      </c>
      <c r="F909" s="25">
        <v>1</v>
      </c>
      <c r="G909" s="11"/>
      <c r="H909" s="12"/>
      <c r="I909" s="12"/>
      <c r="J909" s="6"/>
      <c r="K909" s="12"/>
      <c r="L909" s="25">
        <v>1922.2</v>
      </c>
      <c r="M909" s="6">
        <f t="shared" si="14"/>
        <v>1922.2</v>
      </c>
      <c r="N909" s="6"/>
      <c r="O909" s="6" t="s">
        <v>3281</v>
      </c>
      <c r="P909" s="15">
        <v>4.2742699999999996</v>
      </c>
      <c r="Q909" s="18"/>
    </row>
    <row r="910" spans="1:17" s="1" customFormat="1" ht="20.100000000000001" customHeight="1" x14ac:dyDescent="0.15">
      <c r="A910" s="10">
        <v>908</v>
      </c>
      <c r="B910" s="25" t="s">
        <v>3284</v>
      </c>
      <c r="C910" s="8" t="s">
        <v>3285</v>
      </c>
      <c r="D910" s="31" t="s">
        <v>3257</v>
      </c>
      <c r="E910" s="6" t="s">
        <v>198</v>
      </c>
      <c r="F910" s="25">
        <v>1</v>
      </c>
      <c r="G910" s="11"/>
      <c r="H910" s="12"/>
      <c r="I910" s="12"/>
      <c r="J910" s="6"/>
      <c r="K910" s="12"/>
      <c r="L910" s="25">
        <v>1924.8</v>
      </c>
      <c r="M910" s="6">
        <f t="shared" si="14"/>
        <v>1924.8</v>
      </c>
      <c r="N910" s="6"/>
      <c r="O910" s="6" t="s">
        <v>3278</v>
      </c>
      <c r="P910" s="15">
        <v>4.3443399999999999</v>
      </c>
      <c r="Q910" s="18"/>
    </row>
    <row r="911" spans="1:17" s="1" customFormat="1" ht="20.100000000000001" customHeight="1" x14ac:dyDescent="0.15">
      <c r="A911" s="10">
        <v>909</v>
      </c>
      <c r="B911" s="25" t="s">
        <v>3286</v>
      </c>
      <c r="C911" s="8" t="s">
        <v>3287</v>
      </c>
      <c r="D911" s="31" t="s">
        <v>3257</v>
      </c>
      <c r="E911" s="6" t="s">
        <v>198</v>
      </c>
      <c r="F911" s="25">
        <v>1</v>
      </c>
      <c r="G911" s="11"/>
      <c r="H911" s="12"/>
      <c r="I911" s="12"/>
      <c r="J911" s="6"/>
      <c r="K911" s="12"/>
      <c r="L911" s="25">
        <v>1885.8</v>
      </c>
      <c r="M911" s="6">
        <f t="shared" si="14"/>
        <v>1885.8</v>
      </c>
      <c r="N911" s="6"/>
      <c r="O911" s="6" t="s">
        <v>3288</v>
      </c>
      <c r="P911" s="15">
        <v>3.3633600000000001</v>
      </c>
      <c r="Q911" s="18"/>
    </row>
    <row r="912" spans="1:17" s="1" customFormat="1" ht="20.100000000000001" customHeight="1" x14ac:dyDescent="0.15">
      <c r="A912" s="10">
        <v>910</v>
      </c>
      <c r="B912" s="25" t="s">
        <v>3289</v>
      </c>
      <c r="C912" s="8" t="s">
        <v>3290</v>
      </c>
      <c r="D912" s="31" t="s">
        <v>3257</v>
      </c>
      <c r="E912" s="6" t="s">
        <v>198</v>
      </c>
      <c r="F912" s="25">
        <v>1</v>
      </c>
      <c r="G912" s="11"/>
      <c r="H912" s="12"/>
      <c r="I912" s="12"/>
      <c r="J912" s="6"/>
      <c r="K912" s="12"/>
      <c r="L912" s="25">
        <v>1885.8</v>
      </c>
      <c r="M912" s="6">
        <f t="shared" si="14"/>
        <v>1885.8</v>
      </c>
      <c r="N912" s="6"/>
      <c r="O912" s="6" t="s">
        <v>3288</v>
      </c>
      <c r="P912" s="15">
        <v>3.3633600000000001</v>
      </c>
      <c r="Q912" s="18"/>
    </row>
    <row r="913" spans="1:17" s="1" customFormat="1" ht="20.100000000000001" customHeight="1" x14ac:dyDescent="0.15">
      <c r="A913" s="10">
        <v>911</v>
      </c>
      <c r="B913" s="25" t="s">
        <v>3291</v>
      </c>
      <c r="C913" s="8" t="s">
        <v>3292</v>
      </c>
      <c r="D913" s="31" t="s">
        <v>3257</v>
      </c>
      <c r="E913" s="6" t="s">
        <v>198</v>
      </c>
      <c r="F913" s="25">
        <v>1</v>
      </c>
      <c r="G913" s="11"/>
      <c r="H913" s="12"/>
      <c r="I913" s="12"/>
      <c r="J913" s="6"/>
      <c r="K913" s="12"/>
      <c r="L913" s="25">
        <v>1417.4</v>
      </c>
      <c r="M913" s="6">
        <f t="shared" si="14"/>
        <v>1417.4</v>
      </c>
      <c r="N913" s="6"/>
      <c r="O913" s="6" t="s">
        <v>3293</v>
      </c>
      <c r="P913" s="15">
        <v>3.2159399999999998</v>
      </c>
      <c r="Q913" s="18"/>
    </row>
    <row r="914" spans="1:17" s="1" customFormat="1" ht="20.100000000000001" customHeight="1" x14ac:dyDescent="0.15">
      <c r="A914" s="10">
        <v>912</v>
      </c>
      <c r="B914" s="25" t="s">
        <v>3294</v>
      </c>
      <c r="C914" s="8" t="s">
        <v>3295</v>
      </c>
      <c r="D914" s="31" t="s">
        <v>3257</v>
      </c>
      <c r="E914" s="6" t="s">
        <v>198</v>
      </c>
      <c r="F914" s="25">
        <v>1</v>
      </c>
      <c r="G914" s="11"/>
      <c r="H914" s="12"/>
      <c r="I914" s="12"/>
      <c r="J914" s="6"/>
      <c r="K914" s="12"/>
      <c r="L914" s="25">
        <v>1417.4</v>
      </c>
      <c r="M914" s="6">
        <f t="shared" si="14"/>
        <v>1417.4</v>
      </c>
      <c r="N914" s="6"/>
      <c r="O914" s="6" t="s">
        <v>3293</v>
      </c>
      <c r="P914" s="15">
        <v>3.2159399999999998</v>
      </c>
      <c r="Q914" s="18"/>
    </row>
    <row r="915" spans="1:17" s="1" customFormat="1" ht="20.100000000000001" customHeight="1" x14ac:dyDescent="0.15">
      <c r="A915" s="10">
        <v>913</v>
      </c>
      <c r="B915" s="25" t="s">
        <v>3296</v>
      </c>
      <c r="C915" s="8" t="s">
        <v>3297</v>
      </c>
      <c r="D915" s="31" t="s">
        <v>3298</v>
      </c>
      <c r="E915" s="6" t="s">
        <v>198</v>
      </c>
      <c r="F915" s="25">
        <v>1</v>
      </c>
      <c r="G915" s="11"/>
      <c r="H915" s="12"/>
      <c r="I915" s="12"/>
      <c r="J915" s="6"/>
      <c r="K915" s="12"/>
      <c r="L915" s="25">
        <v>2016.4</v>
      </c>
      <c r="M915" s="6">
        <f t="shared" si="14"/>
        <v>2016.4</v>
      </c>
      <c r="N915" s="6"/>
      <c r="O915" s="6" t="s">
        <v>3299</v>
      </c>
      <c r="P915" s="15">
        <v>3.8965679999999998</v>
      </c>
      <c r="Q915" s="18"/>
    </row>
    <row r="916" spans="1:17" s="1" customFormat="1" ht="20.100000000000001" customHeight="1" x14ac:dyDescent="0.15">
      <c r="A916" s="10">
        <v>914</v>
      </c>
      <c r="B916" s="25" t="s">
        <v>3300</v>
      </c>
      <c r="C916" s="8" t="s">
        <v>3301</v>
      </c>
      <c r="D916" s="31" t="s">
        <v>3298</v>
      </c>
      <c r="E916" s="6" t="s">
        <v>198</v>
      </c>
      <c r="F916" s="25">
        <v>1</v>
      </c>
      <c r="G916" s="11"/>
      <c r="H916" s="12"/>
      <c r="I916" s="12"/>
      <c r="J916" s="6"/>
      <c r="K916" s="12"/>
      <c r="L916" s="25">
        <v>2016.4</v>
      </c>
      <c r="M916" s="6">
        <f t="shared" si="14"/>
        <v>2016.4</v>
      </c>
      <c r="N916" s="6"/>
      <c r="O916" s="6" t="s">
        <v>3299</v>
      </c>
      <c r="P916" s="15">
        <v>3.8965679999999998</v>
      </c>
      <c r="Q916" s="18"/>
    </row>
    <row r="917" spans="1:17" s="1" customFormat="1" ht="20.100000000000001" customHeight="1" x14ac:dyDescent="0.15">
      <c r="A917" s="10">
        <v>915</v>
      </c>
      <c r="B917" s="25" t="s">
        <v>3302</v>
      </c>
      <c r="C917" s="8" t="s">
        <v>3303</v>
      </c>
      <c r="D917" s="31" t="s">
        <v>3298</v>
      </c>
      <c r="E917" s="6" t="s">
        <v>198</v>
      </c>
      <c r="F917" s="25">
        <v>1</v>
      </c>
      <c r="G917" s="11"/>
      <c r="H917" s="12"/>
      <c r="I917" s="12"/>
      <c r="J917" s="6"/>
      <c r="K917" s="12"/>
      <c r="L917" s="25">
        <v>2091.8000000000002</v>
      </c>
      <c r="M917" s="6">
        <f t="shared" si="14"/>
        <v>2091.8000000000002</v>
      </c>
      <c r="N917" s="6"/>
      <c r="O917" s="6" t="s">
        <v>3304</v>
      </c>
      <c r="P917" s="15">
        <v>4.8746879999999999</v>
      </c>
      <c r="Q917" s="18"/>
    </row>
    <row r="918" spans="1:17" s="1" customFormat="1" ht="20.100000000000001" customHeight="1" x14ac:dyDescent="0.15">
      <c r="A918" s="10">
        <v>916</v>
      </c>
      <c r="B918" s="25" t="s">
        <v>3305</v>
      </c>
      <c r="C918" s="8" t="s">
        <v>3306</v>
      </c>
      <c r="D918" s="31" t="s">
        <v>3298</v>
      </c>
      <c r="E918" s="6" t="s">
        <v>198</v>
      </c>
      <c r="F918" s="25">
        <v>1</v>
      </c>
      <c r="G918" s="11"/>
      <c r="H918" s="12"/>
      <c r="I918" s="12"/>
      <c r="J918" s="6"/>
      <c r="K918" s="12"/>
      <c r="L918" s="25">
        <v>2091.8000000000002</v>
      </c>
      <c r="M918" s="6">
        <f t="shared" si="14"/>
        <v>2091.8000000000002</v>
      </c>
      <c r="N918" s="6"/>
      <c r="O918" s="6" t="s">
        <v>3304</v>
      </c>
      <c r="P918" s="15">
        <v>4.8746879999999999</v>
      </c>
      <c r="Q918" s="18"/>
    </row>
    <row r="919" spans="1:17" s="1" customFormat="1" ht="20.100000000000001" customHeight="1" x14ac:dyDescent="0.15">
      <c r="A919" s="10">
        <v>917</v>
      </c>
      <c r="B919" s="25" t="s">
        <v>3307</v>
      </c>
      <c r="C919" s="8" t="s">
        <v>3308</v>
      </c>
      <c r="D919" s="31" t="s">
        <v>3298</v>
      </c>
      <c r="E919" s="6" t="s">
        <v>198</v>
      </c>
      <c r="F919" s="25">
        <v>1</v>
      </c>
      <c r="G919" s="11"/>
      <c r="H919" s="12"/>
      <c r="I919" s="12"/>
      <c r="J919" s="6"/>
      <c r="K919" s="12"/>
      <c r="L919" s="25">
        <v>2155.6999999999998</v>
      </c>
      <c r="M919" s="6">
        <f t="shared" si="14"/>
        <v>2155.6999999999998</v>
      </c>
      <c r="N919" s="6"/>
      <c r="O919" s="6" t="s">
        <v>3309</v>
      </c>
      <c r="P919" s="15">
        <v>4.9785060000000003</v>
      </c>
      <c r="Q919" s="18"/>
    </row>
    <row r="920" spans="1:17" s="1" customFormat="1" ht="20.100000000000001" customHeight="1" x14ac:dyDescent="0.15">
      <c r="A920" s="10">
        <v>918</v>
      </c>
      <c r="B920" s="25" t="s">
        <v>3310</v>
      </c>
      <c r="C920" s="8" t="s">
        <v>3311</v>
      </c>
      <c r="D920" s="31" t="s">
        <v>3298</v>
      </c>
      <c r="E920" s="6" t="s">
        <v>198</v>
      </c>
      <c r="F920" s="25">
        <v>1</v>
      </c>
      <c r="G920" s="11"/>
      <c r="H920" s="12"/>
      <c r="I920" s="12"/>
      <c r="J920" s="6"/>
      <c r="K920" s="12"/>
      <c r="L920" s="25">
        <v>2155.6999999999998</v>
      </c>
      <c r="M920" s="6">
        <f t="shared" si="14"/>
        <v>2155.6999999999998</v>
      </c>
      <c r="N920" s="6"/>
      <c r="O920" s="6" t="s">
        <v>3309</v>
      </c>
      <c r="P920" s="15">
        <v>4.9785060000000003</v>
      </c>
      <c r="Q920" s="18"/>
    </row>
    <row r="921" spans="1:17" s="1" customFormat="1" ht="20.100000000000001" customHeight="1" x14ac:dyDescent="0.15">
      <c r="A921" s="10">
        <v>919</v>
      </c>
      <c r="B921" s="25" t="s">
        <v>3312</v>
      </c>
      <c r="C921" s="8" t="s">
        <v>3313</v>
      </c>
      <c r="D921" s="31" t="s">
        <v>3298</v>
      </c>
      <c r="E921" s="6" t="s">
        <v>198</v>
      </c>
      <c r="F921" s="25">
        <v>1</v>
      </c>
      <c r="G921" s="11"/>
      <c r="H921" s="12"/>
      <c r="I921" s="12"/>
      <c r="J921" s="6"/>
      <c r="K921" s="12"/>
      <c r="L921" s="25">
        <v>2174.5</v>
      </c>
      <c r="M921" s="6">
        <f t="shared" ref="M921:M984" si="15">L921*F921</f>
        <v>2174.5</v>
      </c>
      <c r="N921" s="6"/>
      <c r="O921" s="6" t="s">
        <v>3314</v>
      </c>
      <c r="P921" s="15">
        <v>4.2463980000000001</v>
      </c>
      <c r="Q921" s="18"/>
    </row>
    <row r="922" spans="1:17" s="1" customFormat="1" ht="20.100000000000001" customHeight="1" x14ac:dyDescent="0.15">
      <c r="A922" s="10">
        <v>920</v>
      </c>
      <c r="B922" s="25" t="s">
        <v>3315</v>
      </c>
      <c r="C922" s="8" t="s">
        <v>3316</v>
      </c>
      <c r="D922" s="31" t="s">
        <v>3298</v>
      </c>
      <c r="E922" s="6" t="s">
        <v>198</v>
      </c>
      <c r="F922" s="25">
        <v>1</v>
      </c>
      <c r="G922" s="11"/>
      <c r="H922" s="12"/>
      <c r="I922" s="12"/>
      <c r="J922" s="6"/>
      <c r="K922" s="12"/>
      <c r="L922" s="25">
        <v>2174.5</v>
      </c>
      <c r="M922" s="6">
        <f t="shared" si="15"/>
        <v>2174.5</v>
      </c>
      <c r="N922" s="6"/>
      <c r="O922" s="6" t="s">
        <v>3314</v>
      </c>
      <c r="P922" s="15">
        <v>4.2463980000000001</v>
      </c>
      <c r="Q922" s="18"/>
    </row>
    <row r="923" spans="1:17" s="1" customFormat="1" ht="20.100000000000001" customHeight="1" x14ac:dyDescent="0.15">
      <c r="A923" s="10">
        <v>921</v>
      </c>
      <c r="B923" s="25" t="s">
        <v>3317</v>
      </c>
      <c r="C923" s="8" t="s">
        <v>3318</v>
      </c>
      <c r="D923" s="31" t="s">
        <v>3298</v>
      </c>
      <c r="E923" s="6" t="s">
        <v>198</v>
      </c>
      <c r="F923" s="25">
        <v>1</v>
      </c>
      <c r="G923" s="11"/>
      <c r="H923" s="12"/>
      <c r="I923" s="12"/>
      <c r="J923" s="6"/>
      <c r="K923" s="12"/>
      <c r="L923" s="25">
        <v>2246.3000000000002</v>
      </c>
      <c r="M923" s="6">
        <f t="shared" si="15"/>
        <v>2246.3000000000002</v>
      </c>
      <c r="N923" s="6"/>
      <c r="O923" s="6" t="s">
        <v>3319</v>
      </c>
      <c r="P923" s="15">
        <v>4.3809480000000001</v>
      </c>
      <c r="Q923" s="18"/>
    </row>
    <row r="924" spans="1:17" s="1" customFormat="1" ht="20.100000000000001" customHeight="1" x14ac:dyDescent="0.15">
      <c r="A924" s="10">
        <v>922</v>
      </c>
      <c r="B924" s="25" t="s">
        <v>3320</v>
      </c>
      <c r="C924" s="8" t="s">
        <v>3321</v>
      </c>
      <c r="D924" s="31" t="s">
        <v>3298</v>
      </c>
      <c r="E924" s="6" t="s">
        <v>198</v>
      </c>
      <c r="F924" s="25">
        <v>1</v>
      </c>
      <c r="G924" s="11"/>
      <c r="H924" s="12"/>
      <c r="I924" s="12"/>
      <c r="J924" s="6"/>
      <c r="K924" s="12"/>
      <c r="L924" s="25">
        <v>2246.3000000000002</v>
      </c>
      <c r="M924" s="6">
        <f t="shared" si="15"/>
        <v>2246.3000000000002</v>
      </c>
      <c r="N924" s="6"/>
      <c r="O924" s="6" t="s">
        <v>3319</v>
      </c>
      <c r="P924" s="15">
        <v>4.3809480000000001</v>
      </c>
      <c r="Q924" s="18"/>
    </row>
    <row r="925" spans="1:17" s="1" customFormat="1" ht="20.100000000000001" customHeight="1" x14ac:dyDescent="0.15">
      <c r="A925" s="10">
        <v>923</v>
      </c>
      <c r="B925" s="25" t="s">
        <v>3322</v>
      </c>
      <c r="C925" s="8" t="s">
        <v>3323</v>
      </c>
      <c r="D925" s="31" t="s">
        <v>3219</v>
      </c>
      <c r="E925" s="6" t="s">
        <v>198</v>
      </c>
      <c r="F925" s="25">
        <v>1</v>
      </c>
      <c r="G925" s="11"/>
      <c r="H925" s="12"/>
      <c r="I925" s="12"/>
      <c r="J925" s="6"/>
      <c r="K925" s="12"/>
      <c r="L925" s="25">
        <v>4485</v>
      </c>
      <c r="M925" s="6">
        <f t="shared" si="15"/>
        <v>4485</v>
      </c>
      <c r="N925" s="6"/>
      <c r="O925" s="6" t="s">
        <v>3324</v>
      </c>
      <c r="P925" s="15">
        <v>6.3959999999999999</v>
      </c>
      <c r="Q925" s="18"/>
    </row>
    <row r="926" spans="1:17" s="1" customFormat="1" ht="20.100000000000001" customHeight="1" x14ac:dyDescent="0.15">
      <c r="A926" s="10">
        <v>924</v>
      </c>
      <c r="B926" s="25" t="s">
        <v>3325</v>
      </c>
      <c r="C926" s="8" t="s">
        <v>3326</v>
      </c>
      <c r="D926" s="31" t="s">
        <v>3219</v>
      </c>
      <c r="E926" s="6" t="s">
        <v>198</v>
      </c>
      <c r="F926" s="25">
        <v>1</v>
      </c>
      <c r="G926" s="11"/>
      <c r="H926" s="12"/>
      <c r="I926" s="12"/>
      <c r="J926" s="6"/>
      <c r="K926" s="12"/>
      <c r="L926" s="25">
        <v>4485</v>
      </c>
      <c r="M926" s="6">
        <f t="shared" si="15"/>
        <v>4485</v>
      </c>
      <c r="N926" s="6"/>
      <c r="O926" s="6" t="s">
        <v>3324</v>
      </c>
      <c r="P926" s="15">
        <v>6.3959999999999999</v>
      </c>
      <c r="Q926" s="18"/>
    </row>
    <row r="927" spans="1:17" s="1" customFormat="1" ht="20.100000000000001" customHeight="1" x14ac:dyDescent="0.15">
      <c r="A927" s="10">
        <v>925</v>
      </c>
      <c r="B927" s="25" t="s">
        <v>3327</v>
      </c>
      <c r="C927" s="8" t="s">
        <v>3328</v>
      </c>
      <c r="D927" s="31" t="s">
        <v>3219</v>
      </c>
      <c r="E927" s="6" t="s">
        <v>198</v>
      </c>
      <c r="F927" s="25">
        <v>1</v>
      </c>
      <c r="G927" s="11"/>
      <c r="H927" s="12"/>
      <c r="I927" s="12"/>
      <c r="J927" s="6"/>
      <c r="K927" s="12"/>
      <c r="L927" s="25">
        <v>4485</v>
      </c>
      <c r="M927" s="6">
        <f t="shared" si="15"/>
        <v>4485</v>
      </c>
      <c r="N927" s="6"/>
      <c r="O927" s="6" t="s">
        <v>3324</v>
      </c>
      <c r="P927" s="15">
        <v>6.3959999999999999</v>
      </c>
      <c r="Q927" s="18"/>
    </row>
    <row r="928" spans="1:17" s="1" customFormat="1" ht="20.100000000000001" customHeight="1" x14ac:dyDescent="0.15">
      <c r="A928" s="10">
        <v>926</v>
      </c>
      <c r="B928" s="25" t="s">
        <v>3329</v>
      </c>
      <c r="C928" s="8" t="s">
        <v>3330</v>
      </c>
      <c r="D928" s="31" t="s">
        <v>3219</v>
      </c>
      <c r="E928" s="6" t="s">
        <v>198</v>
      </c>
      <c r="F928" s="25">
        <v>1</v>
      </c>
      <c r="G928" s="11"/>
      <c r="H928" s="12"/>
      <c r="I928" s="12"/>
      <c r="J928" s="6"/>
      <c r="K928" s="12"/>
      <c r="L928" s="25">
        <v>4485</v>
      </c>
      <c r="M928" s="6">
        <f t="shared" si="15"/>
        <v>4485</v>
      </c>
      <c r="N928" s="6"/>
      <c r="O928" s="6" t="s">
        <v>3324</v>
      </c>
      <c r="P928" s="15">
        <v>6.3959999999999999</v>
      </c>
      <c r="Q928" s="18"/>
    </row>
    <row r="929" spans="1:17" s="1" customFormat="1" ht="20.100000000000001" customHeight="1" x14ac:dyDescent="0.15">
      <c r="A929" s="10">
        <v>927</v>
      </c>
      <c r="B929" s="25" t="s">
        <v>3331</v>
      </c>
      <c r="C929" s="8" t="s">
        <v>3332</v>
      </c>
      <c r="D929" s="31" t="s">
        <v>3257</v>
      </c>
      <c r="E929" s="6" t="s">
        <v>198</v>
      </c>
      <c r="F929" s="25">
        <v>1</v>
      </c>
      <c r="G929" s="11"/>
      <c r="H929" s="12"/>
      <c r="I929" s="12"/>
      <c r="J929" s="6"/>
      <c r="K929" s="12"/>
      <c r="L929" s="25">
        <v>1178.9000000000001</v>
      </c>
      <c r="M929" s="6">
        <f t="shared" si="15"/>
        <v>1178.9000000000001</v>
      </c>
      <c r="N929" s="6"/>
      <c r="O929" s="6" t="s">
        <v>3333</v>
      </c>
      <c r="P929" s="15">
        <v>1.872072</v>
      </c>
      <c r="Q929" s="18"/>
    </row>
    <row r="930" spans="1:17" s="1" customFormat="1" ht="20.100000000000001" customHeight="1" x14ac:dyDescent="0.15">
      <c r="A930" s="10">
        <v>928</v>
      </c>
      <c r="B930" s="25" t="s">
        <v>3334</v>
      </c>
      <c r="C930" s="8" t="s">
        <v>3335</v>
      </c>
      <c r="D930" s="31" t="s">
        <v>3257</v>
      </c>
      <c r="E930" s="6" t="s">
        <v>198</v>
      </c>
      <c r="F930" s="25">
        <v>1</v>
      </c>
      <c r="G930" s="11"/>
      <c r="H930" s="12"/>
      <c r="I930" s="12"/>
      <c r="J930" s="6"/>
      <c r="K930" s="12"/>
      <c r="L930" s="25">
        <v>1178.9000000000001</v>
      </c>
      <c r="M930" s="6">
        <f t="shared" si="15"/>
        <v>1178.9000000000001</v>
      </c>
      <c r="N930" s="6"/>
      <c r="O930" s="6" t="s">
        <v>3333</v>
      </c>
      <c r="P930" s="15">
        <v>1.872072</v>
      </c>
      <c r="Q930" s="18"/>
    </row>
    <row r="931" spans="1:17" s="1" customFormat="1" ht="20.100000000000001" customHeight="1" x14ac:dyDescent="0.15">
      <c r="A931" s="10">
        <v>929</v>
      </c>
      <c r="B931" s="25" t="s">
        <v>3336</v>
      </c>
      <c r="C931" s="8" t="s">
        <v>3337</v>
      </c>
      <c r="D931" s="31" t="s">
        <v>3257</v>
      </c>
      <c r="E931" s="6" t="s">
        <v>198</v>
      </c>
      <c r="F931" s="25">
        <v>1</v>
      </c>
      <c r="G931" s="11"/>
      <c r="H931" s="12"/>
      <c r="I931" s="12"/>
      <c r="J931" s="6"/>
      <c r="K931" s="12"/>
      <c r="L931" s="25">
        <v>1155.3</v>
      </c>
      <c r="M931" s="6">
        <f t="shared" si="15"/>
        <v>1155.3</v>
      </c>
      <c r="N931" s="6"/>
      <c r="O931" s="6" t="s">
        <v>3338</v>
      </c>
      <c r="P931" s="15">
        <v>2.0824560000000001</v>
      </c>
      <c r="Q931" s="18"/>
    </row>
    <row r="932" spans="1:17" s="1" customFormat="1" ht="20.100000000000001" customHeight="1" x14ac:dyDescent="0.15">
      <c r="A932" s="10">
        <v>930</v>
      </c>
      <c r="B932" s="25" t="s">
        <v>3339</v>
      </c>
      <c r="C932" s="8" t="s">
        <v>3340</v>
      </c>
      <c r="D932" s="31" t="s">
        <v>3257</v>
      </c>
      <c r="E932" s="6" t="s">
        <v>198</v>
      </c>
      <c r="F932" s="25">
        <v>1</v>
      </c>
      <c r="G932" s="11"/>
      <c r="H932" s="12"/>
      <c r="I932" s="12"/>
      <c r="J932" s="6"/>
      <c r="K932" s="12"/>
      <c r="L932" s="25">
        <v>1155.3</v>
      </c>
      <c r="M932" s="6">
        <f t="shared" si="15"/>
        <v>1155.3</v>
      </c>
      <c r="N932" s="6"/>
      <c r="O932" s="6" t="s">
        <v>3338</v>
      </c>
      <c r="P932" s="15">
        <v>2.0824560000000001</v>
      </c>
      <c r="Q932" s="18"/>
    </row>
    <row r="933" spans="1:17" s="1" customFormat="1" ht="20.100000000000001" customHeight="1" x14ac:dyDescent="0.15">
      <c r="A933" s="10">
        <v>931</v>
      </c>
      <c r="B933" s="25" t="s">
        <v>3341</v>
      </c>
      <c r="C933" s="8" t="s">
        <v>3342</v>
      </c>
      <c r="D933" s="31" t="s">
        <v>3298</v>
      </c>
      <c r="E933" s="6" t="s">
        <v>198</v>
      </c>
      <c r="F933" s="25">
        <v>1</v>
      </c>
      <c r="G933" s="11"/>
      <c r="H933" s="12"/>
      <c r="I933" s="12"/>
      <c r="J933" s="6"/>
      <c r="K933" s="12"/>
      <c r="L933" s="25">
        <v>2321</v>
      </c>
      <c r="M933" s="6">
        <f t="shared" si="15"/>
        <v>2321</v>
      </c>
      <c r="N933" s="6"/>
      <c r="O933" s="6" t="s">
        <v>3343</v>
      </c>
      <c r="P933" s="15">
        <v>4.4992640000000002</v>
      </c>
      <c r="Q933" s="18"/>
    </row>
    <row r="934" spans="1:17" s="1" customFormat="1" ht="20.100000000000001" customHeight="1" x14ac:dyDescent="0.15">
      <c r="A934" s="10">
        <v>932</v>
      </c>
      <c r="B934" s="25" t="s">
        <v>3344</v>
      </c>
      <c r="C934" s="8" t="s">
        <v>3345</v>
      </c>
      <c r="D934" s="31" t="s">
        <v>3298</v>
      </c>
      <c r="E934" s="6" t="s">
        <v>198</v>
      </c>
      <c r="F934" s="25">
        <v>1</v>
      </c>
      <c r="G934" s="11"/>
      <c r="H934" s="12"/>
      <c r="I934" s="12"/>
      <c r="J934" s="6"/>
      <c r="K934" s="12"/>
      <c r="L934" s="25">
        <v>2321</v>
      </c>
      <c r="M934" s="6">
        <f t="shared" si="15"/>
        <v>2321</v>
      </c>
      <c r="N934" s="6"/>
      <c r="O934" s="6" t="s">
        <v>3343</v>
      </c>
      <c r="P934" s="15">
        <v>4.4992640000000002</v>
      </c>
      <c r="Q934" s="18"/>
    </row>
    <row r="935" spans="1:17" s="1" customFormat="1" ht="20.100000000000001" customHeight="1" x14ac:dyDescent="0.15">
      <c r="A935" s="10">
        <v>933</v>
      </c>
      <c r="B935" s="25" t="s">
        <v>3346</v>
      </c>
      <c r="C935" s="8" t="s">
        <v>3347</v>
      </c>
      <c r="D935" s="31" t="s">
        <v>3298</v>
      </c>
      <c r="E935" s="6" t="s">
        <v>198</v>
      </c>
      <c r="F935" s="25">
        <v>1</v>
      </c>
      <c r="G935" s="11"/>
      <c r="H935" s="12"/>
      <c r="I935" s="12"/>
      <c r="J935" s="6"/>
      <c r="K935" s="12"/>
      <c r="L935" s="25">
        <v>2321</v>
      </c>
      <c r="M935" s="6">
        <f t="shared" si="15"/>
        <v>2321</v>
      </c>
      <c r="N935" s="6"/>
      <c r="O935" s="6" t="s">
        <v>3343</v>
      </c>
      <c r="P935" s="15">
        <v>4.4992640000000002</v>
      </c>
      <c r="Q935" s="18"/>
    </row>
    <row r="936" spans="1:17" s="1" customFormat="1" ht="20.100000000000001" customHeight="1" x14ac:dyDescent="0.15">
      <c r="A936" s="10">
        <v>934</v>
      </c>
      <c r="B936" s="25" t="s">
        <v>3348</v>
      </c>
      <c r="C936" s="8" t="s">
        <v>3349</v>
      </c>
      <c r="D936" s="31" t="s">
        <v>3298</v>
      </c>
      <c r="E936" s="6" t="s">
        <v>198</v>
      </c>
      <c r="F936" s="25">
        <v>1</v>
      </c>
      <c r="G936" s="11"/>
      <c r="H936" s="12"/>
      <c r="I936" s="12"/>
      <c r="J936" s="6"/>
      <c r="K936" s="12"/>
      <c r="L936" s="25">
        <v>2321</v>
      </c>
      <c r="M936" s="6">
        <f t="shared" si="15"/>
        <v>2321</v>
      </c>
      <c r="N936" s="6"/>
      <c r="O936" s="6" t="s">
        <v>3343</v>
      </c>
      <c r="P936" s="15">
        <v>4.4992640000000002</v>
      </c>
      <c r="Q936" s="18"/>
    </row>
    <row r="937" spans="1:17" s="1" customFormat="1" ht="20.100000000000001" customHeight="1" x14ac:dyDescent="0.15">
      <c r="A937" s="10">
        <v>935</v>
      </c>
      <c r="B937" s="25" t="s">
        <v>3350</v>
      </c>
      <c r="C937" s="8" t="s">
        <v>3351</v>
      </c>
      <c r="D937" s="31" t="s">
        <v>3298</v>
      </c>
      <c r="E937" s="6" t="s">
        <v>198</v>
      </c>
      <c r="F937" s="25">
        <v>1</v>
      </c>
      <c r="G937" s="11"/>
      <c r="H937" s="12"/>
      <c r="I937" s="12"/>
      <c r="J937" s="6"/>
      <c r="K937" s="12"/>
      <c r="L937" s="25">
        <v>2304</v>
      </c>
      <c r="M937" s="6">
        <f t="shared" si="15"/>
        <v>2304</v>
      </c>
      <c r="N937" s="6"/>
      <c r="O937" s="6" t="s">
        <v>3352</v>
      </c>
      <c r="P937" s="15">
        <v>3.7403520000000001</v>
      </c>
      <c r="Q937" s="18"/>
    </row>
    <row r="938" spans="1:17" s="1" customFormat="1" ht="20.100000000000001" customHeight="1" x14ac:dyDescent="0.15">
      <c r="A938" s="10">
        <v>936</v>
      </c>
      <c r="B938" s="25" t="s">
        <v>3353</v>
      </c>
      <c r="C938" s="8" t="s">
        <v>3354</v>
      </c>
      <c r="D938" s="31" t="s">
        <v>3298</v>
      </c>
      <c r="E938" s="6" t="s">
        <v>198</v>
      </c>
      <c r="F938" s="25">
        <v>1</v>
      </c>
      <c r="G938" s="11"/>
      <c r="H938" s="12"/>
      <c r="I938" s="12"/>
      <c r="J938" s="6"/>
      <c r="K938" s="12"/>
      <c r="L938" s="25">
        <v>2304</v>
      </c>
      <c r="M938" s="6">
        <f t="shared" si="15"/>
        <v>2304</v>
      </c>
      <c r="N938" s="6"/>
      <c r="O938" s="6" t="s">
        <v>3352</v>
      </c>
      <c r="P938" s="15">
        <v>3.7403520000000001</v>
      </c>
      <c r="Q938" s="18"/>
    </row>
    <row r="939" spans="1:17" s="1" customFormat="1" ht="20.100000000000001" customHeight="1" x14ac:dyDescent="0.15">
      <c r="A939" s="10">
        <v>937</v>
      </c>
      <c r="B939" s="25" t="s">
        <v>3355</v>
      </c>
      <c r="C939" s="8" t="s">
        <v>3356</v>
      </c>
      <c r="D939" s="31" t="s">
        <v>3298</v>
      </c>
      <c r="E939" s="6" t="s">
        <v>198</v>
      </c>
      <c r="F939" s="25">
        <v>1</v>
      </c>
      <c r="G939" s="11"/>
      <c r="H939" s="12"/>
      <c r="I939" s="12"/>
      <c r="J939" s="6"/>
      <c r="K939" s="12"/>
      <c r="L939" s="25">
        <v>2304</v>
      </c>
      <c r="M939" s="6">
        <f t="shared" si="15"/>
        <v>2304</v>
      </c>
      <c r="N939" s="6"/>
      <c r="O939" s="6" t="s">
        <v>3352</v>
      </c>
      <c r="P939" s="15">
        <v>3.7403520000000001</v>
      </c>
      <c r="Q939" s="18"/>
    </row>
    <row r="940" spans="1:17" s="1" customFormat="1" ht="20.100000000000001" customHeight="1" x14ac:dyDescent="0.15">
      <c r="A940" s="10">
        <v>938</v>
      </c>
      <c r="B940" s="25" t="s">
        <v>3357</v>
      </c>
      <c r="C940" s="8" t="s">
        <v>3358</v>
      </c>
      <c r="D940" s="31" t="s">
        <v>3298</v>
      </c>
      <c r="E940" s="6" t="s">
        <v>198</v>
      </c>
      <c r="F940" s="25">
        <v>1</v>
      </c>
      <c r="G940" s="11"/>
      <c r="H940" s="12"/>
      <c r="I940" s="12"/>
      <c r="J940" s="6"/>
      <c r="K940" s="12"/>
      <c r="L940" s="25">
        <v>2304</v>
      </c>
      <c r="M940" s="6">
        <f t="shared" si="15"/>
        <v>2304</v>
      </c>
      <c r="N940" s="6"/>
      <c r="O940" s="6" t="s">
        <v>3352</v>
      </c>
      <c r="P940" s="15">
        <v>3.7403520000000001</v>
      </c>
      <c r="Q940" s="18"/>
    </row>
    <row r="941" spans="1:17" s="1" customFormat="1" ht="20.100000000000001" customHeight="1" x14ac:dyDescent="0.15">
      <c r="A941" s="10">
        <v>939</v>
      </c>
      <c r="B941" s="25" t="s">
        <v>3359</v>
      </c>
      <c r="C941" s="8" t="s">
        <v>3360</v>
      </c>
      <c r="D941" s="31" t="s">
        <v>3298</v>
      </c>
      <c r="E941" s="6" t="s">
        <v>198</v>
      </c>
      <c r="F941" s="25">
        <v>1</v>
      </c>
      <c r="G941" s="11"/>
      <c r="H941" s="12"/>
      <c r="I941" s="12"/>
      <c r="J941" s="6"/>
      <c r="K941" s="12"/>
      <c r="L941" s="25">
        <v>2288.1</v>
      </c>
      <c r="M941" s="6">
        <f t="shared" si="15"/>
        <v>2288.1</v>
      </c>
      <c r="N941" s="6"/>
      <c r="O941" s="6" t="s">
        <v>3352</v>
      </c>
      <c r="P941" s="15">
        <v>3.7403520000000001</v>
      </c>
      <c r="Q941" s="18"/>
    </row>
    <row r="942" spans="1:17" s="1" customFormat="1" ht="20.100000000000001" customHeight="1" x14ac:dyDescent="0.15">
      <c r="A942" s="10">
        <v>940</v>
      </c>
      <c r="B942" s="25" t="s">
        <v>3361</v>
      </c>
      <c r="C942" s="8" t="s">
        <v>3362</v>
      </c>
      <c r="D942" s="31" t="s">
        <v>3298</v>
      </c>
      <c r="E942" s="6" t="s">
        <v>198</v>
      </c>
      <c r="F942" s="25">
        <v>1</v>
      </c>
      <c r="G942" s="11"/>
      <c r="H942" s="12"/>
      <c r="I942" s="12"/>
      <c r="J942" s="6"/>
      <c r="K942" s="12"/>
      <c r="L942" s="25">
        <v>2288.1</v>
      </c>
      <c r="M942" s="6">
        <f t="shared" si="15"/>
        <v>2288.1</v>
      </c>
      <c r="N942" s="6"/>
      <c r="O942" s="6" t="s">
        <v>3352</v>
      </c>
      <c r="P942" s="15">
        <v>3.7403520000000001</v>
      </c>
      <c r="Q942" s="18"/>
    </row>
    <row r="943" spans="1:17" s="1" customFormat="1" ht="20.100000000000001" customHeight="1" x14ac:dyDescent="0.15">
      <c r="A943" s="10">
        <v>941</v>
      </c>
      <c r="B943" s="32" t="s">
        <v>3363</v>
      </c>
      <c r="C943" s="8" t="s">
        <v>3364</v>
      </c>
      <c r="D943" s="31" t="s">
        <v>986</v>
      </c>
      <c r="E943" s="6" t="s">
        <v>198</v>
      </c>
      <c r="F943" s="25">
        <v>18</v>
      </c>
      <c r="G943" s="11"/>
      <c r="H943" s="12"/>
      <c r="I943" s="12"/>
      <c r="J943" s="6"/>
      <c r="K943" s="12"/>
      <c r="L943" s="25">
        <v>3.1</v>
      </c>
      <c r="M943" s="6">
        <f t="shared" si="15"/>
        <v>55.800000000000004</v>
      </c>
      <c r="N943" s="6"/>
      <c r="O943" s="6" t="s">
        <v>3365</v>
      </c>
      <c r="P943" s="15">
        <v>6.5664E-2</v>
      </c>
      <c r="Q943" s="18"/>
    </row>
    <row r="944" spans="1:17" s="1" customFormat="1" ht="20.100000000000001" customHeight="1" x14ac:dyDescent="0.15">
      <c r="A944" s="10">
        <v>942</v>
      </c>
      <c r="B944" s="32" t="s">
        <v>3366</v>
      </c>
      <c r="C944" s="8" t="s">
        <v>3367</v>
      </c>
      <c r="D944" s="31" t="s">
        <v>986</v>
      </c>
      <c r="E944" s="6" t="s">
        <v>198</v>
      </c>
      <c r="F944" s="25">
        <v>4</v>
      </c>
      <c r="G944" s="11"/>
      <c r="H944" s="12"/>
      <c r="I944" s="12"/>
      <c r="J944" s="6"/>
      <c r="K944" s="12"/>
      <c r="L944" s="25">
        <v>45.1</v>
      </c>
      <c r="M944" s="6">
        <f t="shared" si="15"/>
        <v>180.4</v>
      </c>
      <c r="N944" s="6"/>
      <c r="O944" s="6" t="s">
        <v>3368</v>
      </c>
      <c r="P944" s="15">
        <v>0.20480000000000001</v>
      </c>
      <c r="Q944" s="18"/>
    </row>
    <row r="945" spans="1:17" s="1" customFormat="1" ht="20.100000000000001" customHeight="1" x14ac:dyDescent="0.15">
      <c r="A945" s="10">
        <v>943</v>
      </c>
      <c r="B945" s="32" t="s">
        <v>3369</v>
      </c>
      <c r="C945" s="8" t="s">
        <v>3370</v>
      </c>
      <c r="D945" s="31" t="s">
        <v>986</v>
      </c>
      <c r="E945" s="6" t="s">
        <v>198</v>
      </c>
      <c r="F945" s="25">
        <v>8</v>
      </c>
      <c r="G945" s="11"/>
      <c r="H945" s="12"/>
      <c r="I945" s="12"/>
      <c r="J945" s="6"/>
      <c r="K945" s="12"/>
      <c r="L945" s="25">
        <v>11.6</v>
      </c>
      <c r="M945" s="6">
        <f t="shared" si="15"/>
        <v>92.8</v>
      </c>
      <c r="N945" s="6"/>
      <c r="O945" s="6" t="s">
        <v>3371</v>
      </c>
      <c r="P945" s="15">
        <v>8.8064000000000003E-2</v>
      </c>
      <c r="Q945" s="18"/>
    </row>
    <row r="946" spans="1:17" s="1" customFormat="1" ht="20.100000000000001" customHeight="1" x14ac:dyDescent="0.15">
      <c r="A946" s="10">
        <v>944</v>
      </c>
      <c r="B946" s="32" t="s">
        <v>3372</v>
      </c>
      <c r="C946" s="8" t="s">
        <v>3373</v>
      </c>
      <c r="D946" s="31" t="s">
        <v>986</v>
      </c>
      <c r="E946" s="6" t="s">
        <v>198</v>
      </c>
      <c r="F946" s="25">
        <v>8</v>
      </c>
      <c r="G946" s="11"/>
      <c r="H946" s="12"/>
      <c r="I946" s="12"/>
      <c r="J946" s="6"/>
      <c r="K946" s="12"/>
      <c r="L946" s="25">
        <v>18.399999999999999</v>
      </c>
      <c r="M946" s="6">
        <f t="shared" si="15"/>
        <v>147.19999999999999</v>
      </c>
      <c r="N946" s="6"/>
      <c r="O946" s="6" t="s">
        <v>3374</v>
      </c>
      <c r="P946" s="15">
        <v>0.139264</v>
      </c>
      <c r="Q946" s="18"/>
    </row>
    <row r="947" spans="1:17" s="1" customFormat="1" ht="20.100000000000001" customHeight="1" x14ac:dyDescent="0.15">
      <c r="A947" s="10">
        <v>945</v>
      </c>
      <c r="B947" s="32" t="s">
        <v>3375</v>
      </c>
      <c r="C947" s="8" t="s">
        <v>3376</v>
      </c>
      <c r="D947" s="31" t="s">
        <v>3377</v>
      </c>
      <c r="E947" s="6" t="s">
        <v>198</v>
      </c>
      <c r="F947" s="25">
        <v>2</v>
      </c>
      <c r="G947" s="11"/>
      <c r="H947" s="12"/>
      <c r="I947" s="12"/>
      <c r="J947" s="6"/>
      <c r="K947" s="12"/>
      <c r="L947" s="25">
        <v>122</v>
      </c>
      <c r="M947" s="6">
        <f t="shared" si="15"/>
        <v>244</v>
      </c>
      <c r="N947" s="6"/>
      <c r="O947" s="6" t="s">
        <v>3378</v>
      </c>
      <c r="P947" s="15">
        <v>0.21587799999999999</v>
      </c>
      <c r="Q947" s="18"/>
    </row>
    <row r="948" spans="1:17" s="1" customFormat="1" ht="20.100000000000001" customHeight="1" x14ac:dyDescent="0.15">
      <c r="A948" s="10">
        <v>946</v>
      </c>
      <c r="B948" s="32" t="s">
        <v>3379</v>
      </c>
      <c r="C948" s="8" t="s">
        <v>3380</v>
      </c>
      <c r="D948" s="31" t="s">
        <v>3377</v>
      </c>
      <c r="E948" s="6" t="s">
        <v>198</v>
      </c>
      <c r="F948" s="25">
        <v>2</v>
      </c>
      <c r="G948" s="11"/>
      <c r="H948" s="12"/>
      <c r="I948" s="12"/>
      <c r="J948" s="6"/>
      <c r="K948" s="12"/>
      <c r="L948" s="25">
        <v>117.2</v>
      </c>
      <c r="M948" s="6">
        <f t="shared" si="15"/>
        <v>234.4</v>
      </c>
      <c r="N948" s="6"/>
      <c r="O948" s="6" t="s">
        <v>3381</v>
      </c>
      <c r="P948" s="15">
        <v>0.207506</v>
      </c>
      <c r="Q948" s="18"/>
    </row>
    <row r="949" spans="1:17" s="1" customFormat="1" ht="20.100000000000001" customHeight="1" x14ac:dyDescent="0.15">
      <c r="A949" s="10">
        <v>947</v>
      </c>
      <c r="B949" s="32" t="s">
        <v>3382</v>
      </c>
      <c r="C949" s="8" t="s">
        <v>3383</v>
      </c>
      <c r="D949" s="31" t="s">
        <v>3377</v>
      </c>
      <c r="E949" s="6" t="s">
        <v>198</v>
      </c>
      <c r="F949" s="25">
        <v>4</v>
      </c>
      <c r="G949" s="11"/>
      <c r="H949" s="12"/>
      <c r="I949" s="12"/>
      <c r="J949" s="6"/>
      <c r="K949" s="12"/>
      <c r="L949" s="25">
        <v>144.30000000000001</v>
      </c>
      <c r="M949" s="6">
        <f t="shared" si="15"/>
        <v>577.20000000000005</v>
      </c>
      <c r="N949" s="6"/>
      <c r="O949" s="6" t="s">
        <v>3384</v>
      </c>
      <c r="P949" s="15">
        <v>0.51069200000000003</v>
      </c>
      <c r="Q949" s="18"/>
    </row>
    <row r="950" spans="1:17" s="1" customFormat="1" ht="20.100000000000001" customHeight="1" x14ac:dyDescent="0.15">
      <c r="A950" s="10">
        <v>948</v>
      </c>
      <c r="B950" s="32" t="s">
        <v>3385</v>
      </c>
      <c r="C950" s="8" t="s">
        <v>3386</v>
      </c>
      <c r="D950" s="31" t="s">
        <v>3377</v>
      </c>
      <c r="E950" s="6" t="s">
        <v>198</v>
      </c>
      <c r="F950" s="25">
        <v>2</v>
      </c>
      <c r="G950" s="11"/>
      <c r="H950" s="12"/>
      <c r="I950" s="12"/>
      <c r="J950" s="6"/>
      <c r="K950" s="12"/>
      <c r="L950" s="25">
        <v>134.6</v>
      </c>
      <c r="M950" s="6">
        <f t="shared" si="15"/>
        <v>269.2</v>
      </c>
      <c r="N950" s="6"/>
      <c r="O950" s="6" t="s">
        <v>3387</v>
      </c>
      <c r="P950" s="15">
        <v>0.23800399999999999</v>
      </c>
      <c r="Q950" s="18"/>
    </row>
    <row r="951" spans="1:17" s="1" customFormat="1" ht="20.100000000000001" customHeight="1" x14ac:dyDescent="0.15">
      <c r="A951" s="10">
        <v>949</v>
      </c>
      <c r="B951" s="32" t="s">
        <v>3388</v>
      </c>
      <c r="C951" s="8" t="s">
        <v>3389</v>
      </c>
      <c r="D951" s="31" t="s">
        <v>3377</v>
      </c>
      <c r="E951" s="6" t="s">
        <v>198</v>
      </c>
      <c r="F951" s="25">
        <v>2</v>
      </c>
      <c r="G951" s="11"/>
      <c r="H951" s="12"/>
      <c r="I951" s="12"/>
      <c r="J951" s="6"/>
      <c r="K951" s="12"/>
      <c r="L951" s="25">
        <v>126.6</v>
      </c>
      <c r="M951" s="6">
        <f t="shared" si="15"/>
        <v>253.2</v>
      </c>
      <c r="N951" s="6"/>
      <c r="O951" s="6" t="s">
        <v>3390</v>
      </c>
      <c r="P951" s="15">
        <v>0.22425</v>
      </c>
      <c r="Q951" s="18"/>
    </row>
    <row r="952" spans="1:17" s="1" customFormat="1" ht="20.100000000000001" customHeight="1" x14ac:dyDescent="0.15">
      <c r="A952" s="10">
        <v>950</v>
      </c>
      <c r="B952" s="32" t="s">
        <v>3391</v>
      </c>
      <c r="C952" s="8" t="s">
        <v>3392</v>
      </c>
      <c r="D952" s="31" t="s">
        <v>3377</v>
      </c>
      <c r="E952" s="6" t="s">
        <v>198</v>
      </c>
      <c r="F952" s="25">
        <v>4</v>
      </c>
      <c r="G952" s="11"/>
      <c r="H952" s="12"/>
      <c r="I952" s="12"/>
      <c r="J952" s="6"/>
      <c r="K952" s="12"/>
      <c r="L952" s="25">
        <v>140</v>
      </c>
      <c r="M952" s="6">
        <f t="shared" si="15"/>
        <v>560</v>
      </c>
      <c r="N952" s="6"/>
      <c r="O952" s="6" t="s">
        <v>3393</v>
      </c>
      <c r="P952" s="15">
        <v>0.49514399999999997</v>
      </c>
      <c r="Q952" s="18"/>
    </row>
    <row r="953" spans="1:17" s="1" customFormat="1" ht="20.100000000000001" customHeight="1" x14ac:dyDescent="0.15">
      <c r="A953" s="10">
        <v>951</v>
      </c>
      <c r="B953" s="32" t="s">
        <v>3394</v>
      </c>
      <c r="C953" s="8" t="s">
        <v>3395</v>
      </c>
      <c r="D953" s="31" t="s">
        <v>3396</v>
      </c>
      <c r="E953" s="6" t="s">
        <v>198</v>
      </c>
      <c r="F953" s="25">
        <v>4</v>
      </c>
      <c r="G953" s="11"/>
      <c r="H953" s="12"/>
      <c r="I953" s="12"/>
      <c r="J953" s="6"/>
      <c r="K953" s="12"/>
      <c r="L953" s="25">
        <v>117.9</v>
      </c>
      <c r="M953" s="6">
        <f t="shared" si="15"/>
        <v>471.6</v>
      </c>
      <c r="N953" s="6"/>
      <c r="O953" s="6" t="s">
        <v>3397</v>
      </c>
      <c r="P953" s="15">
        <v>1.5523199999999999</v>
      </c>
      <c r="Q953" s="18"/>
    </row>
    <row r="954" spans="1:17" s="1" customFormat="1" ht="20.100000000000001" customHeight="1" x14ac:dyDescent="0.15">
      <c r="A954" s="10">
        <v>952</v>
      </c>
      <c r="B954" s="32" t="s">
        <v>3398</v>
      </c>
      <c r="C954" s="8" t="s">
        <v>3399</v>
      </c>
      <c r="D954" s="31" t="s">
        <v>3396</v>
      </c>
      <c r="E954" s="6" t="s">
        <v>198</v>
      </c>
      <c r="F954" s="25">
        <v>2</v>
      </c>
      <c r="G954" s="11"/>
      <c r="H954" s="12"/>
      <c r="I954" s="12"/>
      <c r="J954" s="6"/>
      <c r="K954" s="12"/>
      <c r="L954" s="25">
        <v>88.7</v>
      </c>
      <c r="M954" s="6">
        <f t="shared" si="15"/>
        <v>177.4</v>
      </c>
      <c r="N954" s="6"/>
      <c r="O954" s="6" t="s">
        <v>3400</v>
      </c>
      <c r="P954" s="15">
        <v>0.179424</v>
      </c>
      <c r="Q954" s="18"/>
    </row>
    <row r="955" spans="1:17" s="1" customFormat="1" ht="20.100000000000001" customHeight="1" x14ac:dyDescent="0.15">
      <c r="A955" s="10">
        <v>953</v>
      </c>
      <c r="B955" s="32" t="s">
        <v>3401</v>
      </c>
      <c r="C955" s="8" t="s">
        <v>3402</v>
      </c>
      <c r="D955" s="31" t="s">
        <v>2515</v>
      </c>
      <c r="E955" s="6" t="s">
        <v>198</v>
      </c>
      <c r="F955" s="25">
        <v>2</v>
      </c>
      <c r="G955" s="11"/>
      <c r="H955" s="12"/>
      <c r="I955" s="12"/>
      <c r="J955" s="6"/>
      <c r="K955" s="12"/>
      <c r="L955" s="25">
        <v>321.39999999999998</v>
      </c>
      <c r="M955" s="6">
        <f t="shared" si="15"/>
        <v>642.79999999999995</v>
      </c>
      <c r="N955" s="6"/>
      <c r="O955" s="6" t="s">
        <v>3403</v>
      </c>
      <c r="P955" s="15">
        <v>1.70716</v>
      </c>
      <c r="Q955" s="18"/>
    </row>
    <row r="956" spans="1:17" s="1" customFormat="1" ht="20.100000000000001" customHeight="1" x14ac:dyDescent="0.15">
      <c r="A956" s="10">
        <v>954</v>
      </c>
      <c r="B956" s="32" t="s">
        <v>3404</v>
      </c>
      <c r="C956" s="8" t="s">
        <v>3405</v>
      </c>
      <c r="D956" s="31" t="s">
        <v>3396</v>
      </c>
      <c r="E956" s="6" t="s">
        <v>198</v>
      </c>
      <c r="F956" s="25">
        <v>4</v>
      </c>
      <c r="G956" s="11"/>
      <c r="H956" s="12"/>
      <c r="I956" s="12"/>
      <c r="J956" s="6"/>
      <c r="K956" s="12"/>
      <c r="L956" s="25">
        <v>57.8</v>
      </c>
      <c r="M956" s="6">
        <f t="shared" si="15"/>
        <v>231.2</v>
      </c>
      <c r="N956" s="6"/>
      <c r="O956" s="6" t="s">
        <v>3406</v>
      </c>
      <c r="P956" s="15">
        <v>0.23486399999999999</v>
      </c>
      <c r="Q956" s="18"/>
    </row>
    <row r="957" spans="1:17" s="1" customFormat="1" ht="20.100000000000001" customHeight="1" x14ac:dyDescent="0.15">
      <c r="A957" s="10">
        <v>955</v>
      </c>
      <c r="B957" s="32" t="s">
        <v>3407</v>
      </c>
      <c r="C957" s="8" t="s">
        <v>3408</v>
      </c>
      <c r="D957" s="31" t="s">
        <v>3396</v>
      </c>
      <c r="E957" s="6" t="s">
        <v>198</v>
      </c>
      <c r="F957" s="25">
        <v>4</v>
      </c>
      <c r="G957" s="11"/>
      <c r="H957" s="12"/>
      <c r="I957" s="12"/>
      <c r="J957" s="6"/>
      <c r="K957" s="12"/>
      <c r="L957" s="25">
        <v>52.6</v>
      </c>
      <c r="M957" s="6">
        <f t="shared" si="15"/>
        <v>210.4</v>
      </c>
      <c r="N957" s="6"/>
      <c r="O957" s="6" t="s">
        <v>3409</v>
      </c>
      <c r="P957" s="15">
        <v>0.213696</v>
      </c>
      <c r="Q957" s="18"/>
    </row>
    <row r="958" spans="1:17" s="1" customFormat="1" ht="20.100000000000001" customHeight="1" x14ac:dyDescent="0.15">
      <c r="A958" s="10">
        <v>956</v>
      </c>
      <c r="B958" s="32" t="s">
        <v>3410</v>
      </c>
      <c r="C958" s="8" t="s">
        <v>3411</v>
      </c>
      <c r="D958" s="31" t="s">
        <v>3396</v>
      </c>
      <c r="E958" s="6" t="s">
        <v>198</v>
      </c>
      <c r="F958" s="25">
        <v>4</v>
      </c>
      <c r="G958" s="11"/>
      <c r="H958" s="12"/>
      <c r="I958" s="12"/>
      <c r="J958" s="6"/>
      <c r="K958" s="12"/>
      <c r="L958" s="25">
        <v>34.700000000000003</v>
      </c>
      <c r="M958" s="6">
        <f t="shared" si="15"/>
        <v>138.80000000000001</v>
      </c>
      <c r="N958" s="6"/>
      <c r="O958" s="6" t="s">
        <v>3412</v>
      </c>
      <c r="P958" s="15">
        <v>0.14313600000000001</v>
      </c>
      <c r="Q958" s="18"/>
    </row>
    <row r="959" spans="1:17" s="1" customFormat="1" ht="20.100000000000001" customHeight="1" x14ac:dyDescent="0.15">
      <c r="A959" s="10">
        <v>957</v>
      </c>
      <c r="B959" s="32" t="s">
        <v>3413</v>
      </c>
      <c r="C959" s="8" t="s">
        <v>3414</v>
      </c>
      <c r="D959" s="31" t="s">
        <v>3396</v>
      </c>
      <c r="E959" s="6" t="s">
        <v>198</v>
      </c>
      <c r="F959" s="25">
        <v>4</v>
      </c>
      <c r="G959" s="11"/>
      <c r="H959" s="12"/>
      <c r="I959" s="12"/>
      <c r="J959" s="6"/>
      <c r="K959" s="12"/>
      <c r="L959" s="25">
        <v>19.3</v>
      </c>
      <c r="M959" s="6">
        <f t="shared" si="15"/>
        <v>77.2</v>
      </c>
      <c r="N959" s="6"/>
      <c r="O959" s="6" t="s">
        <v>3415</v>
      </c>
      <c r="P959" s="15">
        <v>7.8623999999999999E-2</v>
      </c>
      <c r="Q959" s="18"/>
    </row>
    <row r="960" spans="1:17" s="1" customFormat="1" ht="20.100000000000001" customHeight="1" x14ac:dyDescent="0.15">
      <c r="A960" s="10">
        <v>958</v>
      </c>
      <c r="B960" s="32" t="s">
        <v>3416</v>
      </c>
      <c r="C960" s="8" t="s">
        <v>3417</v>
      </c>
      <c r="D960" s="31" t="s">
        <v>3396</v>
      </c>
      <c r="E960" s="6" t="s">
        <v>198</v>
      </c>
      <c r="F960" s="25">
        <v>2</v>
      </c>
      <c r="G960" s="11"/>
      <c r="H960" s="12"/>
      <c r="I960" s="12"/>
      <c r="J960" s="6"/>
      <c r="K960" s="12"/>
      <c r="L960" s="25">
        <v>197.1</v>
      </c>
      <c r="M960" s="6">
        <f t="shared" si="15"/>
        <v>394.2</v>
      </c>
      <c r="N960" s="6"/>
      <c r="O960" s="6" t="s">
        <v>3418</v>
      </c>
      <c r="P960" s="15">
        <v>1.8907560000000001</v>
      </c>
      <c r="Q960" s="18"/>
    </row>
    <row r="961" spans="1:17" s="1" customFormat="1" ht="20.100000000000001" customHeight="1" x14ac:dyDescent="0.15">
      <c r="A961" s="10">
        <v>959</v>
      </c>
      <c r="B961" s="32" t="s">
        <v>3419</v>
      </c>
      <c r="C961" s="8" t="s">
        <v>3420</v>
      </c>
      <c r="D961" s="31" t="s">
        <v>3396</v>
      </c>
      <c r="E961" s="6" t="s">
        <v>198</v>
      </c>
      <c r="F961" s="25">
        <v>4</v>
      </c>
      <c r="G961" s="11"/>
      <c r="H961" s="12"/>
      <c r="I961" s="12"/>
      <c r="J961" s="6"/>
      <c r="K961" s="12"/>
      <c r="L961" s="25">
        <v>88.4</v>
      </c>
      <c r="M961" s="6">
        <f t="shared" si="15"/>
        <v>353.6</v>
      </c>
      <c r="N961" s="6"/>
      <c r="O961" s="6" t="s">
        <v>3421</v>
      </c>
      <c r="P961" s="15">
        <v>0.35783999999999999</v>
      </c>
      <c r="Q961" s="18"/>
    </row>
    <row r="962" spans="1:17" s="1" customFormat="1" ht="20.100000000000001" customHeight="1" x14ac:dyDescent="0.15">
      <c r="A962" s="10">
        <v>960</v>
      </c>
      <c r="B962" s="32" t="s">
        <v>3422</v>
      </c>
      <c r="C962" s="8" t="s">
        <v>3423</v>
      </c>
      <c r="D962" s="31" t="s">
        <v>3396</v>
      </c>
      <c r="E962" s="6" t="s">
        <v>198</v>
      </c>
      <c r="F962" s="25">
        <v>2</v>
      </c>
      <c r="G962" s="11"/>
      <c r="H962" s="12"/>
      <c r="I962" s="12"/>
      <c r="J962" s="6"/>
      <c r="K962" s="12"/>
      <c r="L962" s="25">
        <v>197.7</v>
      </c>
      <c r="M962" s="6">
        <f t="shared" si="15"/>
        <v>395.4</v>
      </c>
      <c r="N962" s="6"/>
      <c r="O962" s="6" t="s">
        <v>3424</v>
      </c>
      <c r="P962" s="15">
        <v>1.89588</v>
      </c>
      <c r="Q962" s="18"/>
    </row>
    <row r="963" spans="1:17" s="1" customFormat="1" ht="20.100000000000001" customHeight="1" x14ac:dyDescent="0.15">
      <c r="A963" s="10">
        <v>961</v>
      </c>
      <c r="B963" s="32" t="s">
        <v>3425</v>
      </c>
      <c r="C963" s="8" t="s">
        <v>3426</v>
      </c>
      <c r="D963" s="31" t="s">
        <v>3396</v>
      </c>
      <c r="E963" s="6" t="s">
        <v>198</v>
      </c>
      <c r="F963" s="25">
        <v>2</v>
      </c>
      <c r="G963" s="11"/>
      <c r="H963" s="12"/>
      <c r="I963" s="12"/>
      <c r="J963" s="6"/>
      <c r="K963" s="12"/>
      <c r="L963" s="25">
        <v>88.7</v>
      </c>
      <c r="M963" s="6">
        <f t="shared" si="15"/>
        <v>177.4</v>
      </c>
      <c r="N963" s="6"/>
      <c r="O963" s="6" t="s">
        <v>3400</v>
      </c>
      <c r="P963" s="15">
        <v>0.179424</v>
      </c>
      <c r="Q963" s="18"/>
    </row>
    <row r="964" spans="1:17" s="1" customFormat="1" ht="20.100000000000001" customHeight="1" x14ac:dyDescent="0.15">
      <c r="A964" s="10">
        <v>962</v>
      </c>
      <c r="B964" s="32" t="s">
        <v>3427</v>
      </c>
      <c r="C964" s="8" t="s">
        <v>3428</v>
      </c>
      <c r="D964" s="31" t="s">
        <v>3396</v>
      </c>
      <c r="E964" s="6" t="s">
        <v>198</v>
      </c>
      <c r="F964" s="25">
        <v>2</v>
      </c>
      <c r="G964" s="11"/>
      <c r="H964" s="12"/>
      <c r="I964" s="12"/>
      <c r="J964" s="6"/>
      <c r="K964" s="12"/>
      <c r="L964" s="25">
        <v>198.1</v>
      </c>
      <c r="M964" s="6">
        <f t="shared" si="15"/>
        <v>396.2</v>
      </c>
      <c r="N964" s="6"/>
      <c r="O964" s="6" t="s">
        <v>3429</v>
      </c>
      <c r="P964" s="15">
        <v>1.9321680000000001</v>
      </c>
      <c r="Q964" s="18"/>
    </row>
    <row r="965" spans="1:17" s="1" customFormat="1" ht="20.100000000000001" customHeight="1" x14ac:dyDescent="0.15">
      <c r="A965" s="10">
        <v>963</v>
      </c>
      <c r="B965" s="32" t="s">
        <v>3430</v>
      </c>
      <c r="C965" s="8" t="s">
        <v>3431</v>
      </c>
      <c r="D965" s="31" t="s">
        <v>3396</v>
      </c>
      <c r="E965" s="6" t="s">
        <v>198</v>
      </c>
      <c r="F965" s="25">
        <v>4</v>
      </c>
      <c r="G965" s="11"/>
      <c r="H965" s="12"/>
      <c r="I965" s="12"/>
      <c r="J965" s="6"/>
      <c r="K965" s="12"/>
      <c r="L965" s="25">
        <v>88.9</v>
      </c>
      <c r="M965" s="6">
        <f t="shared" si="15"/>
        <v>355.6</v>
      </c>
      <c r="N965" s="6"/>
      <c r="O965" s="6" t="s">
        <v>3432</v>
      </c>
      <c r="P965" s="15">
        <v>0.35985600000000001</v>
      </c>
      <c r="Q965" s="18"/>
    </row>
    <row r="966" spans="1:17" s="1" customFormat="1" ht="20.100000000000001" customHeight="1" x14ac:dyDescent="0.15">
      <c r="A966" s="10">
        <v>964</v>
      </c>
      <c r="B966" s="32" t="s">
        <v>3433</v>
      </c>
      <c r="C966" s="8" t="s">
        <v>3434</v>
      </c>
      <c r="D966" s="31" t="s">
        <v>3396</v>
      </c>
      <c r="E966" s="6" t="s">
        <v>198</v>
      </c>
      <c r="F966" s="25">
        <v>2</v>
      </c>
      <c r="G966" s="11"/>
      <c r="H966" s="12"/>
      <c r="I966" s="12"/>
      <c r="J966" s="6"/>
      <c r="K966" s="12"/>
      <c r="L966" s="25">
        <v>190.8</v>
      </c>
      <c r="M966" s="6">
        <f t="shared" si="15"/>
        <v>381.6</v>
      </c>
      <c r="N966" s="6"/>
      <c r="O966" s="6" t="s">
        <v>3435</v>
      </c>
      <c r="P966" s="15">
        <v>1.6581600000000001</v>
      </c>
      <c r="Q966" s="18"/>
    </row>
    <row r="967" spans="1:17" s="1" customFormat="1" ht="20.100000000000001" customHeight="1" x14ac:dyDescent="0.15">
      <c r="A967" s="10">
        <v>965</v>
      </c>
      <c r="B967" s="32" t="s">
        <v>3436</v>
      </c>
      <c r="C967" s="8" t="s">
        <v>3437</v>
      </c>
      <c r="D967" s="31" t="s">
        <v>3396</v>
      </c>
      <c r="E967" s="6" t="s">
        <v>198</v>
      </c>
      <c r="F967" s="25">
        <v>4</v>
      </c>
      <c r="G967" s="11"/>
      <c r="H967" s="12"/>
      <c r="I967" s="12"/>
      <c r="J967" s="6"/>
      <c r="K967" s="12"/>
      <c r="L967" s="25">
        <v>83.5</v>
      </c>
      <c r="M967" s="6">
        <f t="shared" si="15"/>
        <v>334</v>
      </c>
      <c r="N967" s="6"/>
      <c r="O967" s="6" t="s">
        <v>3438</v>
      </c>
      <c r="P967" s="15">
        <v>0.33767999999999998</v>
      </c>
      <c r="Q967" s="18"/>
    </row>
    <row r="968" spans="1:17" s="1" customFormat="1" ht="20.100000000000001" customHeight="1" x14ac:dyDescent="0.15">
      <c r="A968" s="10">
        <v>966</v>
      </c>
      <c r="B968" s="32" t="s">
        <v>3439</v>
      </c>
      <c r="C968" s="8" t="s">
        <v>3440</v>
      </c>
      <c r="D968" s="31" t="s">
        <v>3396</v>
      </c>
      <c r="E968" s="6" t="s">
        <v>198</v>
      </c>
      <c r="F968" s="25">
        <v>2</v>
      </c>
      <c r="G968" s="11"/>
      <c r="H968" s="12"/>
      <c r="I968" s="12"/>
      <c r="J968" s="6"/>
      <c r="K968" s="12"/>
      <c r="L968" s="25">
        <v>189.4</v>
      </c>
      <c r="M968" s="6">
        <f t="shared" si="15"/>
        <v>378.8</v>
      </c>
      <c r="N968" s="6"/>
      <c r="O968" s="6" t="s">
        <v>3441</v>
      </c>
      <c r="P968" s="15">
        <v>1.555974</v>
      </c>
      <c r="Q968" s="18"/>
    </row>
    <row r="969" spans="1:17" s="1" customFormat="1" ht="20.100000000000001" customHeight="1" x14ac:dyDescent="0.15">
      <c r="A969" s="10">
        <v>967</v>
      </c>
      <c r="B969" s="32" t="s">
        <v>3442</v>
      </c>
      <c r="C969" s="8" t="s">
        <v>3443</v>
      </c>
      <c r="D969" s="31" t="s">
        <v>3396</v>
      </c>
      <c r="E969" s="6" t="s">
        <v>198</v>
      </c>
      <c r="F969" s="25">
        <v>4</v>
      </c>
      <c r="G969" s="11"/>
      <c r="H969" s="12"/>
      <c r="I969" s="12"/>
      <c r="J969" s="6"/>
      <c r="K969" s="12"/>
      <c r="L969" s="25">
        <v>82.8</v>
      </c>
      <c r="M969" s="6">
        <f t="shared" si="15"/>
        <v>331.2</v>
      </c>
      <c r="N969" s="6"/>
      <c r="O969" s="6" t="s">
        <v>3444</v>
      </c>
      <c r="P969" s="15">
        <v>0.33465600000000001</v>
      </c>
      <c r="Q969" s="18"/>
    </row>
    <row r="970" spans="1:17" s="1" customFormat="1" ht="20.100000000000001" customHeight="1" x14ac:dyDescent="0.15">
      <c r="A970" s="10">
        <v>968</v>
      </c>
      <c r="B970" s="32" t="s">
        <v>3445</v>
      </c>
      <c r="C970" s="8" t="s">
        <v>3446</v>
      </c>
      <c r="D970" s="31" t="s">
        <v>3447</v>
      </c>
      <c r="E970" s="6" t="s">
        <v>198</v>
      </c>
      <c r="F970" s="25">
        <v>2</v>
      </c>
      <c r="G970" s="11"/>
      <c r="H970" s="12"/>
      <c r="I970" s="12"/>
      <c r="J970" s="6"/>
      <c r="K970" s="12"/>
      <c r="L970" s="25">
        <v>390.9</v>
      </c>
      <c r="M970" s="6">
        <f t="shared" si="15"/>
        <v>781.8</v>
      </c>
      <c r="N970" s="6"/>
      <c r="O970" s="6" t="s">
        <v>3448</v>
      </c>
      <c r="P970" s="15">
        <v>3.5078399999999998</v>
      </c>
      <c r="Q970" s="18"/>
    </row>
    <row r="971" spans="1:17" s="1" customFormat="1" ht="20.100000000000001" customHeight="1" x14ac:dyDescent="0.15">
      <c r="A971" s="10">
        <v>969</v>
      </c>
      <c r="B971" s="32" t="s">
        <v>3449</v>
      </c>
      <c r="C971" s="8" t="s">
        <v>3450</v>
      </c>
      <c r="D971" s="31" t="s">
        <v>3447</v>
      </c>
      <c r="E971" s="6" t="s">
        <v>198</v>
      </c>
      <c r="F971" s="25">
        <v>4</v>
      </c>
      <c r="G971" s="11"/>
      <c r="H971" s="12"/>
      <c r="I971" s="12"/>
      <c r="J971" s="6"/>
      <c r="K971" s="12"/>
      <c r="L971" s="25">
        <v>172.8</v>
      </c>
      <c r="M971" s="6">
        <f t="shared" si="15"/>
        <v>691.2</v>
      </c>
      <c r="N971" s="6"/>
      <c r="O971" s="6" t="s">
        <v>3451</v>
      </c>
      <c r="P971" s="15">
        <v>0.73683200000000004</v>
      </c>
      <c r="Q971" s="18"/>
    </row>
    <row r="972" spans="1:17" s="1" customFormat="1" ht="20.100000000000001" customHeight="1" x14ac:dyDescent="0.15">
      <c r="A972" s="10">
        <v>970</v>
      </c>
      <c r="B972" s="32" t="s">
        <v>3452</v>
      </c>
      <c r="C972" s="8" t="s">
        <v>3453</v>
      </c>
      <c r="D972" s="31" t="s">
        <v>3447</v>
      </c>
      <c r="E972" s="6" t="s">
        <v>198</v>
      </c>
      <c r="F972" s="25">
        <v>4</v>
      </c>
      <c r="G972" s="11"/>
      <c r="H972" s="12"/>
      <c r="I972" s="12"/>
      <c r="J972" s="6"/>
      <c r="K972" s="12"/>
      <c r="L972" s="25">
        <v>181.6</v>
      </c>
      <c r="M972" s="6">
        <f t="shared" si="15"/>
        <v>726.4</v>
      </c>
      <c r="N972" s="6"/>
      <c r="O972" s="6" t="s">
        <v>3454</v>
      </c>
      <c r="P972" s="15">
        <v>0.77580800000000005</v>
      </c>
      <c r="Q972" s="18"/>
    </row>
    <row r="973" spans="1:17" s="1" customFormat="1" ht="20.100000000000001" customHeight="1" x14ac:dyDescent="0.15">
      <c r="A973" s="10">
        <v>971</v>
      </c>
      <c r="B973" s="32" t="s">
        <v>3455</v>
      </c>
      <c r="C973" s="8" t="s">
        <v>3456</v>
      </c>
      <c r="D973" s="31" t="s">
        <v>3447</v>
      </c>
      <c r="E973" s="6" t="s">
        <v>198</v>
      </c>
      <c r="F973" s="25">
        <v>2</v>
      </c>
      <c r="G973" s="11"/>
      <c r="H973" s="12"/>
      <c r="I973" s="12"/>
      <c r="J973" s="6"/>
      <c r="K973" s="12"/>
      <c r="L973" s="25">
        <v>419.5</v>
      </c>
      <c r="M973" s="6">
        <f t="shared" si="15"/>
        <v>839</v>
      </c>
      <c r="N973" s="6"/>
      <c r="O973" s="6" t="s">
        <v>3457</v>
      </c>
      <c r="P973" s="15">
        <v>3.821504</v>
      </c>
      <c r="Q973" s="18"/>
    </row>
    <row r="974" spans="1:17" s="1" customFormat="1" ht="20.100000000000001" customHeight="1" x14ac:dyDescent="0.15">
      <c r="A974" s="10">
        <v>972</v>
      </c>
      <c r="B974" s="32" t="s">
        <v>3458</v>
      </c>
      <c r="C974" s="8" t="s">
        <v>3459</v>
      </c>
      <c r="D974" s="31" t="s">
        <v>3447</v>
      </c>
      <c r="E974" s="6" t="s">
        <v>198</v>
      </c>
      <c r="F974" s="25">
        <v>2</v>
      </c>
      <c r="G974" s="11"/>
      <c r="H974" s="12"/>
      <c r="I974" s="12"/>
      <c r="J974" s="6"/>
      <c r="K974" s="12"/>
      <c r="L974" s="25">
        <v>149.1</v>
      </c>
      <c r="M974" s="6">
        <f t="shared" si="15"/>
        <v>298.2</v>
      </c>
      <c r="N974" s="6"/>
      <c r="O974" s="6" t="s">
        <v>3460</v>
      </c>
      <c r="P974" s="15">
        <v>0.31830399999999998</v>
      </c>
      <c r="Q974" s="18"/>
    </row>
    <row r="975" spans="1:17" s="1" customFormat="1" ht="20.100000000000001" customHeight="1" x14ac:dyDescent="0.15">
      <c r="A975" s="10">
        <v>973</v>
      </c>
      <c r="B975" s="32" t="s">
        <v>3461</v>
      </c>
      <c r="C975" s="8" t="s">
        <v>3462</v>
      </c>
      <c r="D975" s="31" t="s">
        <v>3447</v>
      </c>
      <c r="E975" s="6" t="s">
        <v>198</v>
      </c>
      <c r="F975" s="25">
        <v>2</v>
      </c>
      <c r="G975" s="11"/>
      <c r="H975" s="12"/>
      <c r="I975" s="12"/>
      <c r="J975" s="6"/>
      <c r="K975" s="12"/>
      <c r="L975" s="25">
        <v>373.2</v>
      </c>
      <c r="M975" s="6">
        <f t="shared" si="15"/>
        <v>746.4</v>
      </c>
      <c r="N975" s="6"/>
      <c r="O975" s="6" t="s">
        <v>3463</v>
      </c>
      <c r="P975" s="15">
        <v>3.3849960000000001</v>
      </c>
      <c r="Q975" s="18"/>
    </row>
    <row r="976" spans="1:17" s="1" customFormat="1" ht="20.100000000000001" customHeight="1" x14ac:dyDescent="0.15">
      <c r="A976" s="10">
        <v>974</v>
      </c>
      <c r="B976" s="32" t="s">
        <v>3464</v>
      </c>
      <c r="C976" s="8" t="s">
        <v>3465</v>
      </c>
      <c r="D976" s="31" t="s">
        <v>3447</v>
      </c>
      <c r="E976" s="6" t="s">
        <v>198</v>
      </c>
      <c r="F976" s="25">
        <v>4</v>
      </c>
      <c r="G976" s="11"/>
      <c r="H976" s="12"/>
      <c r="I976" s="12"/>
      <c r="J976" s="6"/>
      <c r="K976" s="12"/>
      <c r="L976" s="25">
        <v>180.1</v>
      </c>
      <c r="M976" s="6">
        <f t="shared" si="15"/>
        <v>720.4</v>
      </c>
      <c r="N976" s="6"/>
      <c r="O976" s="6" t="s">
        <v>3466</v>
      </c>
      <c r="P976" s="15">
        <v>0.77024000000000004</v>
      </c>
      <c r="Q976" s="18"/>
    </row>
    <row r="977" spans="1:17" s="1" customFormat="1" ht="20.100000000000001" customHeight="1" x14ac:dyDescent="0.15">
      <c r="A977" s="10">
        <v>975</v>
      </c>
      <c r="B977" s="32" t="s">
        <v>3467</v>
      </c>
      <c r="C977" s="8" t="s">
        <v>3468</v>
      </c>
      <c r="D977" s="31" t="s">
        <v>3447</v>
      </c>
      <c r="E977" s="6" t="s">
        <v>198</v>
      </c>
      <c r="F977" s="25">
        <v>2</v>
      </c>
      <c r="G977" s="11"/>
      <c r="H977" s="12"/>
      <c r="I977" s="12"/>
      <c r="J977" s="6"/>
      <c r="K977" s="12"/>
      <c r="L977" s="25">
        <v>387.7</v>
      </c>
      <c r="M977" s="6">
        <f t="shared" si="15"/>
        <v>775.4</v>
      </c>
      <c r="N977" s="6"/>
      <c r="O977" s="6" t="s">
        <v>3469</v>
      </c>
      <c r="P977" s="15">
        <v>3.3800080000000001</v>
      </c>
      <c r="Q977" s="18"/>
    </row>
    <row r="978" spans="1:17" s="1" customFormat="1" ht="20.100000000000001" customHeight="1" x14ac:dyDescent="0.15">
      <c r="A978" s="10">
        <v>976</v>
      </c>
      <c r="B978" s="32" t="s">
        <v>3470</v>
      </c>
      <c r="C978" s="8" t="s">
        <v>3471</v>
      </c>
      <c r="D978" s="31" t="s">
        <v>3447</v>
      </c>
      <c r="E978" s="6" t="s">
        <v>198</v>
      </c>
      <c r="F978" s="25">
        <v>2</v>
      </c>
      <c r="G978" s="11"/>
      <c r="H978" s="12"/>
      <c r="I978" s="12"/>
      <c r="J978" s="6"/>
      <c r="K978" s="12"/>
      <c r="L978" s="25">
        <v>163.1</v>
      </c>
      <c r="M978" s="6">
        <f t="shared" si="15"/>
        <v>326.2</v>
      </c>
      <c r="N978" s="6"/>
      <c r="O978" s="6" t="s">
        <v>3472</v>
      </c>
      <c r="P978" s="15">
        <v>0.34892800000000002</v>
      </c>
      <c r="Q978" s="18"/>
    </row>
    <row r="979" spans="1:17" s="1" customFormat="1" ht="20.100000000000001" customHeight="1" x14ac:dyDescent="0.15">
      <c r="A979" s="10">
        <v>977</v>
      </c>
      <c r="B979" s="32" t="s">
        <v>3473</v>
      </c>
      <c r="C979" s="8" t="s">
        <v>3474</v>
      </c>
      <c r="D979" s="31" t="s">
        <v>3447</v>
      </c>
      <c r="E979" s="6" t="s">
        <v>198</v>
      </c>
      <c r="F979" s="25">
        <v>2</v>
      </c>
      <c r="G979" s="11"/>
      <c r="H979" s="12"/>
      <c r="I979" s="12"/>
      <c r="J979" s="6"/>
      <c r="K979" s="12"/>
      <c r="L979" s="25">
        <v>349.9</v>
      </c>
      <c r="M979" s="6">
        <f t="shared" si="15"/>
        <v>699.8</v>
      </c>
      <c r="N979" s="6"/>
      <c r="O979" s="6" t="s">
        <v>3475</v>
      </c>
      <c r="P979" s="15">
        <v>2.92842</v>
      </c>
      <c r="Q979" s="18"/>
    </row>
    <row r="980" spans="1:17" s="1" customFormat="1" ht="20.100000000000001" customHeight="1" x14ac:dyDescent="0.15">
      <c r="A980" s="10">
        <v>978</v>
      </c>
      <c r="B980" s="32" t="s">
        <v>3476</v>
      </c>
      <c r="C980" s="8" t="s">
        <v>3477</v>
      </c>
      <c r="D980" s="31" t="s">
        <v>3447</v>
      </c>
      <c r="E980" s="6" t="s">
        <v>198</v>
      </c>
      <c r="F980" s="25">
        <v>4</v>
      </c>
      <c r="G980" s="11"/>
      <c r="H980" s="12"/>
      <c r="I980" s="12"/>
      <c r="J980" s="6"/>
      <c r="K980" s="12"/>
      <c r="L980" s="25">
        <v>163.5</v>
      </c>
      <c r="M980" s="6">
        <f t="shared" si="15"/>
        <v>654</v>
      </c>
      <c r="N980" s="6"/>
      <c r="O980" s="6" t="s">
        <v>3478</v>
      </c>
      <c r="P980" s="15">
        <v>0.699712</v>
      </c>
      <c r="Q980" s="18"/>
    </row>
    <row r="981" spans="1:17" s="1" customFormat="1" ht="20.100000000000001" customHeight="1" x14ac:dyDescent="0.15">
      <c r="A981" s="10">
        <v>979</v>
      </c>
      <c r="B981" s="32" t="s">
        <v>3479</v>
      </c>
      <c r="C981" s="8" t="s">
        <v>3480</v>
      </c>
      <c r="D981" s="31" t="s">
        <v>3447</v>
      </c>
      <c r="E981" s="6" t="s">
        <v>198</v>
      </c>
      <c r="F981" s="25">
        <v>2</v>
      </c>
      <c r="G981" s="11"/>
      <c r="H981" s="12"/>
      <c r="I981" s="12"/>
      <c r="J981" s="6"/>
      <c r="K981" s="12"/>
      <c r="L981" s="25">
        <v>359.8</v>
      </c>
      <c r="M981" s="6">
        <f t="shared" si="15"/>
        <v>719.6</v>
      </c>
      <c r="N981" s="6"/>
      <c r="O981" s="6" t="s">
        <v>3481</v>
      </c>
      <c r="P981" s="15">
        <v>3.2990400000000002</v>
      </c>
      <c r="Q981" s="18"/>
    </row>
    <row r="982" spans="1:17" s="1" customFormat="1" ht="20.100000000000001" customHeight="1" x14ac:dyDescent="0.15">
      <c r="A982" s="10">
        <v>980</v>
      </c>
      <c r="B982" s="32" t="s">
        <v>3482</v>
      </c>
      <c r="C982" s="8" t="s">
        <v>3483</v>
      </c>
      <c r="D982" s="31" t="s">
        <v>3447</v>
      </c>
      <c r="E982" s="6" t="s">
        <v>198</v>
      </c>
      <c r="F982" s="25">
        <v>4</v>
      </c>
      <c r="G982" s="11"/>
      <c r="H982" s="12"/>
      <c r="I982" s="12"/>
      <c r="J982" s="6"/>
      <c r="K982" s="12"/>
      <c r="L982" s="25">
        <v>195.9</v>
      </c>
      <c r="M982" s="6">
        <f t="shared" si="15"/>
        <v>783.6</v>
      </c>
      <c r="N982" s="6"/>
      <c r="O982" s="6" t="s">
        <v>3484</v>
      </c>
      <c r="P982" s="15">
        <v>0.83520000000000005</v>
      </c>
      <c r="Q982" s="18"/>
    </row>
    <row r="983" spans="1:17" s="1" customFormat="1" ht="20.100000000000001" customHeight="1" x14ac:dyDescent="0.15">
      <c r="A983" s="10">
        <v>981</v>
      </c>
      <c r="B983" s="25" t="s">
        <v>3485</v>
      </c>
      <c r="C983" s="8" t="s">
        <v>3486</v>
      </c>
      <c r="D983" s="31" t="s">
        <v>2515</v>
      </c>
      <c r="E983" s="6" t="s">
        <v>198</v>
      </c>
      <c r="F983" s="25">
        <v>2</v>
      </c>
      <c r="G983" s="11"/>
      <c r="H983" s="12"/>
      <c r="I983" s="12"/>
      <c r="J983" s="6"/>
      <c r="K983" s="12"/>
      <c r="L983" s="25">
        <v>331.3</v>
      </c>
      <c r="M983" s="6">
        <f t="shared" si="15"/>
        <v>662.6</v>
      </c>
      <c r="N983" s="6"/>
      <c r="O983" s="6" t="s">
        <v>3487</v>
      </c>
      <c r="P983" s="15">
        <v>11.245039999999999</v>
      </c>
      <c r="Q983" s="18"/>
    </row>
    <row r="984" spans="1:17" s="1" customFormat="1" ht="20.100000000000001" customHeight="1" x14ac:dyDescent="0.15">
      <c r="A984" s="10">
        <v>982</v>
      </c>
      <c r="B984" s="25" t="s">
        <v>3488</v>
      </c>
      <c r="C984" s="8" t="s">
        <v>3489</v>
      </c>
      <c r="D984" s="31" t="s">
        <v>2515</v>
      </c>
      <c r="E984" s="6" t="s">
        <v>198</v>
      </c>
      <c r="F984" s="25">
        <v>2</v>
      </c>
      <c r="G984" s="11"/>
      <c r="H984" s="12"/>
      <c r="I984" s="12"/>
      <c r="J984" s="6"/>
      <c r="K984" s="12"/>
      <c r="L984" s="25">
        <v>101.2</v>
      </c>
      <c r="M984" s="6">
        <f t="shared" si="15"/>
        <v>202.4</v>
      </c>
      <c r="N984" s="6"/>
      <c r="O984" s="6" t="s">
        <v>3490</v>
      </c>
      <c r="P984" s="15">
        <v>2.36504</v>
      </c>
      <c r="Q984" s="18"/>
    </row>
    <row r="985" spans="1:17" s="1" customFormat="1" ht="20.100000000000001" customHeight="1" x14ac:dyDescent="0.15">
      <c r="A985" s="10">
        <v>983</v>
      </c>
      <c r="B985" s="25" t="s">
        <v>3491</v>
      </c>
      <c r="C985" s="8" t="s">
        <v>3492</v>
      </c>
      <c r="D985" s="31" t="s">
        <v>2515</v>
      </c>
      <c r="E985" s="6" t="s">
        <v>198</v>
      </c>
      <c r="F985" s="25">
        <v>10</v>
      </c>
      <c r="G985" s="11"/>
      <c r="H985" s="12"/>
      <c r="I985" s="12"/>
      <c r="J985" s="6"/>
      <c r="K985" s="12"/>
      <c r="L985" s="25">
        <v>93.3</v>
      </c>
      <c r="M985" s="6">
        <f t="shared" ref="M985:M1022" si="16">L985*F985</f>
        <v>933</v>
      </c>
      <c r="N985" s="6"/>
      <c r="O985" s="6" t="s">
        <v>3493</v>
      </c>
      <c r="P985" s="15">
        <v>12.654</v>
      </c>
      <c r="Q985" s="18"/>
    </row>
    <row r="986" spans="1:17" s="1" customFormat="1" ht="20.100000000000001" customHeight="1" x14ac:dyDescent="0.15">
      <c r="A986" s="10">
        <v>984</v>
      </c>
      <c r="B986" s="25" t="s">
        <v>3494</v>
      </c>
      <c r="C986" s="8" t="s">
        <v>3495</v>
      </c>
      <c r="D986" s="31" t="s">
        <v>2515</v>
      </c>
      <c r="E986" s="6" t="s">
        <v>198</v>
      </c>
      <c r="F986" s="25">
        <v>2</v>
      </c>
      <c r="G986" s="11"/>
      <c r="H986" s="12"/>
      <c r="I986" s="12"/>
      <c r="J986" s="6"/>
      <c r="K986" s="12"/>
      <c r="L986" s="25">
        <v>165.7</v>
      </c>
      <c r="M986" s="6">
        <f t="shared" si="16"/>
        <v>331.4</v>
      </c>
      <c r="N986" s="6"/>
      <c r="O986" s="6" t="s">
        <v>3496</v>
      </c>
      <c r="P986" s="15">
        <v>5.55</v>
      </c>
      <c r="Q986" s="18"/>
    </row>
    <row r="987" spans="1:17" s="1" customFormat="1" ht="20.100000000000001" customHeight="1" x14ac:dyDescent="0.15">
      <c r="A987" s="10">
        <v>985</v>
      </c>
      <c r="B987" s="25" t="s">
        <v>3497</v>
      </c>
      <c r="C987" s="8" t="s">
        <v>3498</v>
      </c>
      <c r="D987" s="31" t="s">
        <v>2515</v>
      </c>
      <c r="E987" s="6" t="s">
        <v>198</v>
      </c>
      <c r="F987" s="25">
        <v>2</v>
      </c>
      <c r="G987" s="11"/>
      <c r="H987" s="12"/>
      <c r="I987" s="12"/>
      <c r="J987" s="6"/>
      <c r="K987" s="12"/>
      <c r="L987" s="25">
        <v>213.9</v>
      </c>
      <c r="M987" s="6">
        <f t="shared" si="16"/>
        <v>427.8</v>
      </c>
      <c r="N987" s="6"/>
      <c r="O987" s="6" t="s">
        <v>3499</v>
      </c>
      <c r="P987" s="15">
        <v>8.1547999999999998</v>
      </c>
      <c r="Q987" s="18"/>
    </row>
    <row r="988" spans="1:17" s="1" customFormat="1" ht="20.100000000000001" customHeight="1" x14ac:dyDescent="0.15">
      <c r="A988" s="10">
        <v>986</v>
      </c>
      <c r="B988" s="25" t="s">
        <v>3500</v>
      </c>
      <c r="C988" s="8" t="s">
        <v>3501</v>
      </c>
      <c r="D988" s="31" t="s">
        <v>2515</v>
      </c>
      <c r="E988" s="6" t="s">
        <v>198</v>
      </c>
      <c r="F988" s="25">
        <v>2</v>
      </c>
      <c r="G988" s="11"/>
      <c r="H988" s="12"/>
      <c r="I988" s="12"/>
      <c r="J988" s="6"/>
      <c r="K988" s="12"/>
      <c r="L988" s="25">
        <v>262.2</v>
      </c>
      <c r="M988" s="6">
        <f t="shared" si="16"/>
        <v>524.4</v>
      </c>
      <c r="N988" s="6"/>
      <c r="O988" s="6" t="s">
        <v>3502</v>
      </c>
      <c r="P988" s="15">
        <v>11.2332</v>
      </c>
      <c r="Q988" s="18"/>
    </row>
    <row r="989" spans="1:17" s="1" customFormat="1" ht="20.100000000000001" customHeight="1" x14ac:dyDescent="0.15">
      <c r="A989" s="10">
        <v>987</v>
      </c>
      <c r="B989" s="25" t="s">
        <v>3503</v>
      </c>
      <c r="C989" s="8" t="s">
        <v>3504</v>
      </c>
      <c r="D989" s="31" t="s">
        <v>2515</v>
      </c>
      <c r="E989" s="6" t="s">
        <v>198</v>
      </c>
      <c r="F989" s="25">
        <v>2</v>
      </c>
      <c r="G989" s="11"/>
      <c r="H989" s="12"/>
      <c r="I989" s="12"/>
      <c r="J989" s="6"/>
      <c r="K989" s="12"/>
      <c r="L989" s="25">
        <v>286.39999999999998</v>
      </c>
      <c r="M989" s="6">
        <f t="shared" si="16"/>
        <v>572.79999999999995</v>
      </c>
      <c r="N989" s="6"/>
      <c r="O989" s="6" t="s">
        <v>3505</v>
      </c>
      <c r="P989" s="15">
        <v>12.95</v>
      </c>
      <c r="Q989" s="18"/>
    </row>
    <row r="990" spans="1:17" s="1" customFormat="1" ht="20.100000000000001" customHeight="1" x14ac:dyDescent="0.15">
      <c r="A990" s="10">
        <v>988</v>
      </c>
      <c r="B990" s="25" t="s">
        <v>3506</v>
      </c>
      <c r="C990" s="8" t="s">
        <v>3507</v>
      </c>
      <c r="D990" s="31" t="s">
        <v>2515</v>
      </c>
      <c r="E990" s="6" t="s">
        <v>198</v>
      </c>
      <c r="F990" s="25">
        <v>4</v>
      </c>
      <c r="G990" s="11"/>
      <c r="H990" s="12"/>
      <c r="I990" s="12"/>
      <c r="J990" s="6"/>
      <c r="K990" s="12"/>
      <c r="L990" s="25">
        <v>358.8</v>
      </c>
      <c r="M990" s="6">
        <f t="shared" si="16"/>
        <v>1435.2</v>
      </c>
      <c r="N990" s="6"/>
      <c r="O990" s="6" t="s">
        <v>3508</v>
      </c>
      <c r="P990" s="15">
        <v>37.621600000000001</v>
      </c>
      <c r="Q990" s="18"/>
    </row>
    <row r="991" spans="1:17" s="1" customFormat="1" ht="20.100000000000001" customHeight="1" x14ac:dyDescent="0.15">
      <c r="A991" s="10">
        <v>989</v>
      </c>
      <c r="B991" s="25" t="s">
        <v>3509</v>
      </c>
      <c r="C991" s="8" t="s">
        <v>3510</v>
      </c>
      <c r="D991" s="31" t="s">
        <v>2515</v>
      </c>
      <c r="E991" s="6" t="s">
        <v>198</v>
      </c>
      <c r="F991" s="25">
        <v>1</v>
      </c>
      <c r="G991" s="11"/>
      <c r="H991" s="12"/>
      <c r="I991" s="12"/>
      <c r="J991" s="6"/>
      <c r="K991" s="12"/>
      <c r="L991" s="25">
        <v>382.9</v>
      </c>
      <c r="M991" s="6">
        <f t="shared" si="16"/>
        <v>382.9</v>
      </c>
      <c r="N991" s="6"/>
      <c r="O991" s="6" t="s">
        <v>3511</v>
      </c>
      <c r="P991" s="15">
        <v>10.5006</v>
      </c>
      <c r="Q991" s="18"/>
    </row>
    <row r="992" spans="1:17" s="1" customFormat="1" ht="20.100000000000001" customHeight="1" x14ac:dyDescent="0.15">
      <c r="A992" s="10">
        <v>990</v>
      </c>
      <c r="B992" s="25" t="s">
        <v>3512</v>
      </c>
      <c r="C992" s="8" t="s">
        <v>3513</v>
      </c>
      <c r="D992" s="31" t="s">
        <v>2515</v>
      </c>
      <c r="E992" s="6" t="s">
        <v>198</v>
      </c>
      <c r="F992" s="25">
        <v>2</v>
      </c>
      <c r="G992" s="11"/>
      <c r="H992" s="12"/>
      <c r="I992" s="12"/>
      <c r="J992" s="6"/>
      <c r="K992" s="12"/>
      <c r="L992" s="25">
        <v>575.9</v>
      </c>
      <c r="M992" s="6">
        <f t="shared" si="16"/>
        <v>1151.8</v>
      </c>
      <c r="N992" s="6"/>
      <c r="O992" s="6" t="s">
        <v>3514</v>
      </c>
      <c r="P992" s="15">
        <v>42.786799999999999</v>
      </c>
      <c r="Q992" s="18"/>
    </row>
    <row r="993" spans="1:17" s="1" customFormat="1" ht="20.100000000000001" customHeight="1" x14ac:dyDescent="0.15">
      <c r="A993" s="10">
        <v>991</v>
      </c>
      <c r="B993" s="25" t="s">
        <v>3515</v>
      </c>
      <c r="C993" s="8" t="s">
        <v>3516</v>
      </c>
      <c r="D993" s="31" t="s">
        <v>2515</v>
      </c>
      <c r="E993" s="6" t="s">
        <v>198</v>
      </c>
      <c r="F993" s="25">
        <v>2</v>
      </c>
      <c r="G993" s="11"/>
      <c r="H993" s="12"/>
      <c r="I993" s="12"/>
      <c r="J993" s="6"/>
      <c r="K993" s="12"/>
      <c r="L993" s="25">
        <v>128.5</v>
      </c>
      <c r="M993" s="6">
        <f t="shared" si="16"/>
        <v>257</v>
      </c>
      <c r="N993" s="6"/>
      <c r="O993" s="6" t="s">
        <v>3517</v>
      </c>
      <c r="P993" s="15">
        <v>4.3428000000000004</v>
      </c>
      <c r="Q993" s="18"/>
    </row>
    <row r="994" spans="1:17" s="1" customFormat="1" ht="20.100000000000001" customHeight="1" x14ac:dyDescent="0.15">
      <c r="A994" s="10">
        <v>992</v>
      </c>
      <c r="B994" s="25" t="s">
        <v>3518</v>
      </c>
      <c r="C994" s="8" t="s">
        <v>3519</v>
      </c>
      <c r="D994" s="31" t="s">
        <v>2515</v>
      </c>
      <c r="E994" s="6" t="s">
        <v>198</v>
      </c>
      <c r="F994" s="25">
        <v>2</v>
      </c>
      <c r="G994" s="11"/>
      <c r="H994" s="12"/>
      <c r="I994" s="12"/>
      <c r="J994" s="6"/>
      <c r="K994" s="12"/>
      <c r="L994" s="25">
        <v>234.6</v>
      </c>
      <c r="M994" s="6">
        <f t="shared" si="16"/>
        <v>469.2</v>
      </c>
      <c r="N994" s="6"/>
      <c r="O994" s="6" t="s">
        <v>3520</v>
      </c>
      <c r="P994" s="15">
        <v>10.3588</v>
      </c>
      <c r="Q994" s="18"/>
    </row>
    <row r="995" spans="1:17" s="1" customFormat="1" ht="20.100000000000001" customHeight="1" x14ac:dyDescent="0.15">
      <c r="A995" s="10">
        <v>993</v>
      </c>
      <c r="B995" s="25" t="s">
        <v>3521</v>
      </c>
      <c r="C995" s="8" t="s">
        <v>3522</v>
      </c>
      <c r="D995" s="31" t="s">
        <v>2515</v>
      </c>
      <c r="E995" s="6" t="s">
        <v>198</v>
      </c>
      <c r="F995" s="25">
        <v>3</v>
      </c>
      <c r="G995" s="11"/>
      <c r="H995" s="12"/>
      <c r="I995" s="12"/>
      <c r="J995" s="6"/>
      <c r="K995" s="12"/>
      <c r="L995" s="25">
        <v>287.7</v>
      </c>
      <c r="M995" s="6">
        <f t="shared" si="16"/>
        <v>863.09999999999991</v>
      </c>
      <c r="N995" s="6"/>
      <c r="O995" s="6" t="s">
        <v>3523</v>
      </c>
      <c r="P995" s="15">
        <v>21.4038</v>
      </c>
      <c r="Q995" s="18"/>
    </row>
    <row r="996" spans="1:17" s="1" customFormat="1" ht="20.100000000000001" customHeight="1" x14ac:dyDescent="0.15">
      <c r="A996" s="10">
        <v>994</v>
      </c>
      <c r="B996" s="25" t="s">
        <v>3524</v>
      </c>
      <c r="C996" s="8" t="s">
        <v>3525</v>
      </c>
      <c r="D996" s="31" t="s">
        <v>2515</v>
      </c>
      <c r="E996" s="6" t="s">
        <v>198</v>
      </c>
      <c r="F996" s="25">
        <v>12</v>
      </c>
      <c r="G996" s="11"/>
      <c r="H996" s="12"/>
      <c r="I996" s="12"/>
      <c r="J996" s="6"/>
      <c r="K996" s="12"/>
      <c r="L996" s="25">
        <v>314.2</v>
      </c>
      <c r="M996" s="6">
        <f t="shared" si="16"/>
        <v>3770.3999999999996</v>
      </c>
      <c r="N996" s="6"/>
      <c r="O996" s="6" t="s">
        <v>3526</v>
      </c>
      <c r="P996" s="15">
        <v>98.7</v>
      </c>
      <c r="Q996" s="18"/>
    </row>
    <row r="997" spans="1:17" s="1" customFormat="1" ht="20.100000000000001" customHeight="1" x14ac:dyDescent="0.15">
      <c r="A997" s="10">
        <v>995</v>
      </c>
      <c r="B997" s="25" t="s">
        <v>3527</v>
      </c>
      <c r="C997" s="8" t="s">
        <v>3528</v>
      </c>
      <c r="D997" s="31" t="s">
        <v>2515</v>
      </c>
      <c r="E997" s="6" t="s">
        <v>198</v>
      </c>
      <c r="F997" s="25">
        <v>2</v>
      </c>
      <c r="G997" s="11"/>
      <c r="H997" s="12"/>
      <c r="I997" s="12"/>
      <c r="J997" s="6"/>
      <c r="K997" s="12"/>
      <c r="L997" s="25">
        <v>319.7</v>
      </c>
      <c r="M997" s="6">
        <f t="shared" si="16"/>
        <v>639.4</v>
      </c>
      <c r="N997" s="6"/>
      <c r="O997" s="6" t="s">
        <v>3529</v>
      </c>
      <c r="P997" s="15">
        <v>17.596800000000002</v>
      </c>
      <c r="Q997" s="18"/>
    </row>
    <row r="998" spans="1:17" s="1" customFormat="1" ht="20.100000000000001" customHeight="1" x14ac:dyDescent="0.15">
      <c r="A998" s="10">
        <v>996</v>
      </c>
      <c r="B998" s="25" t="s">
        <v>3530</v>
      </c>
      <c r="C998" s="8" t="s">
        <v>3531</v>
      </c>
      <c r="D998" s="31" t="s">
        <v>2515</v>
      </c>
      <c r="E998" s="6" t="s">
        <v>198</v>
      </c>
      <c r="F998" s="25">
        <v>2</v>
      </c>
      <c r="G998" s="11"/>
      <c r="H998" s="12"/>
      <c r="I998" s="12"/>
      <c r="J998" s="6"/>
      <c r="K998" s="12"/>
      <c r="L998" s="25">
        <v>340.8</v>
      </c>
      <c r="M998" s="6">
        <f t="shared" si="16"/>
        <v>681.6</v>
      </c>
      <c r="N998" s="6"/>
      <c r="O998" s="6" t="s">
        <v>3532</v>
      </c>
      <c r="P998" s="15">
        <v>18.781199999999998</v>
      </c>
      <c r="Q998" s="18"/>
    </row>
    <row r="999" spans="1:17" s="1" customFormat="1" ht="20.100000000000001" customHeight="1" x14ac:dyDescent="0.15">
      <c r="A999" s="10">
        <v>997</v>
      </c>
      <c r="B999" s="25" t="s">
        <v>3533</v>
      </c>
      <c r="C999" s="8" t="s">
        <v>3534</v>
      </c>
      <c r="D999" s="31" t="s">
        <v>2515</v>
      </c>
      <c r="E999" s="6" t="s">
        <v>198</v>
      </c>
      <c r="F999" s="25">
        <v>1</v>
      </c>
      <c r="G999" s="11"/>
      <c r="H999" s="12"/>
      <c r="I999" s="12"/>
      <c r="J999" s="6"/>
      <c r="K999" s="12"/>
      <c r="L999" s="25">
        <v>367.3</v>
      </c>
      <c r="M999" s="6">
        <f t="shared" si="16"/>
        <v>367.3</v>
      </c>
      <c r="N999" s="6"/>
      <c r="O999" s="6" t="s">
        <v>3535</v>
      </c>
      <c r="P999" s="15">
        <v>10.631399999999999</v>
      </c>
      <c r="Q999" s="18"/>
    </row>
    <row r="1000" spans="1:17" s="1" customFormat="1" ht="20.100000000000001" customHeight="1" x14ac:dyDescent="0.15">
      <c r="A1000" s="10">
        <v>998</v>
      </c>
      <c r="B1000" s="25" t="s">
        <v>3536</v>
      </c>
      <c r="C1000" s="8" t="s">
        <v>3537</v>
      </c>
      <c r="D1000" s="31" t="s">
        <v>2515</v>
      </c>
      <c r="E1000" s="6" t="s">
        <v>198</v>
      </c>
      <c r="F1000" s="25">
        <v>4</v>
      </c>
      <c r="G1000" s="11"/>
      <c r="H1000" s="12"/>
      <c r="I1000" s="12"/>
      <c r="J1000" s="6"/>
      <c r="K1000" s="12"/>
      <c r="L1000" s="25">
        <v>393.8</v>
      </c>
      <c r="M1000" s="6">
        <f t="shared" si="16"/>
        <v>1575.2</v>
      </c>
      <c r="N1000" s="6"/>
      <c r="O1000" s="6" t="s">
        <v>3538</v>
      </c>
      <c r="P1000" s="15">
        <v>47.7896</v>
      </c>
      <c r="Q1000" s="18"/>
    </row>
    <row r="1001" spans="1:17" s="1" customFormat="1" ht="20.100000000000001" customHeight="1" x14ac:dyDescent="0.15">
      <c r="A1001" s="10">
        <v>999</v>
      </c>
      <c r="B1001" s="25" t="s">
        <v>3539</v>
      </c>
      <c r="C1001" s="8" t="s">
        <v>3540</v>
      </c>
      <c r="D1001" s="31" t="s">
        <v>2515</v>
      </c>
      <c r="E1001" s="6" t="s">
        <v>198</v>
      </c>
      <c r="F1001" s="25">
        <v>2</v>
      </c>
      <c r="G1001" s="11"/>
      <c r="H1001" s="12"/>
      <c r="I1001" s="12"/>
      <c r="J1001" s="6"/>
      <c r="K1001" s="12"/>
      <c r="L1001" s="25">
        <v>420.4</v>
      </c>
      <c r="M1001" s="6">
        <f t="shared" si="16"/>
        <v>840.8</v>
      </c>
      <c r="N1001" s="6"/>
      <c r="O1001" s="6" t="s">
        <v>3541</v>
      </c>
      <c r="P1001" s="15">
        <v>26.677199999999999</v>
      </c>
      <c r="Q1001" s="18"/>
    </row>
    <row r="1002" spans="1:17" s="1" customFormat="1" ht="20.100000000000001" customHeight="1" x14ac:dyDescent="0.15">
      <c r="A1002" s="10">
        <v>1000</v>
      </c>
      <c r="B1002" s="25" t="s">
        <v>3542</v>
      </c>
      <c r="C1002" s="8" t="s">
        <v>3543</v>
      </c>
      <c r="D1002" s="31" t="s">
        <v>2515</v>
      </c>
      <c r="E1002" s="6" t="s">
        <v>198</v>
      </c>
      <c r="F1002" s="25">
        <v>1</v>
      </c>
      <c r="G1002" s="11"/>
      <c r="H1002" s="12"/>
      <c r="I1002" s="12"/>
      <c r="J1002" s="6"/>
      <c r="K1002" s="12"/>
      <c r="L1002" s="25">
        <v>500</v>
      </c>
      <c r="M1002" s="6">
        <f t="shared" si="16"/>
        <v>500</v>
      </c>
      <c r="N1002" s="6"/>
      <c r="O1002" s="6" t="s">
        <v>3544</v>
      </c>
      <c r="P1002" s="15">
        <v>17.9634</v>
      </c>
      <c r="Q1002" s="18"/>
    </row>
    <row r="1003" spans="1:17" s="1" customFormat="1" ht="20.100000000000001" customHeight="1" x14ac:dyDescent="0.15">
      <c r="A1003" s="10">
        <v>1001</v>
      </c>
      <c r="B1003" s="25" t="s">
        <v>3545</v>
      </c>
      <c r="C1003" s="8" t="s">
        <v>3546</v>
      </c>
      <c r="D1003" s="31" t="s">
        <v>2515</v>
      </c>
      <c r="E1003" s="6" t="s">
        <v>198</v>
      </c>
      <c r="F1003" s="25">
        <v>1</v>
      </c>
      <c r="G1003" s="11"/>
      <c r="H1003" s="12"/>
      <c r="I1003" s="12"/>
      <c r="J1003" s="6"/>
      <c r="K1003" s="12"/>
      <c r="L1003" s="25">
        <v>600.6</v>
      </c>
      <c r="M1003" s="6">
        <f t="shared" si="16"/>
        <v>600.6</v>
      </c>
      <c r="N1003" s="6"/>
      <c r="O1003" s="6" t="s">
        <v>3547</v>
      </c>
      <c r="P1003" s="15">
        <v>24.214400000000001</v>
      </c>
      <c r="Q1003" s="18"/>
    </row>
    <row r="1004" spans="1:17" s="1" customFormat="1" ht="20.100000000000001" customHeight="1" x14ac:dyDescent="0.15">
      <c r="A1004" s="10">
        <v>1002</v>
      </c>
      <c r="B1004" s="25" t="s">
        <v>3548</v>
      </c>
      <c r="C1004" s="8" t="s">
        <v>3549</v>
      </c>
      <c r="D1004" s="31" t="s">
        <v>2515</v>
      </c>
      <c r="E1004" s="6" t="s">
        <v>198</v>
      </c>
      <c r="F1004" s="25">
        <v>2</v>
      </c>
      <c r="G1004" s="11"/>
      <c r="H1004" s="12"/>
      <c r="I1004" s="12"/>
      <c r="J1004" s="6"/>
      <c r="K1004" s="12"/>
      <c r="L1004" s="25">
        <v>606.1</v>
      </c>
      <c r="M1004" s="6">
        <f t="shared" si="16"/>
        <v>1212.2</v>
      </c>
      <c r="N1004" s="6"/>
      <c r="O1004" s="6" t="s">
        <v>3550</v>
      </c>
      <c r="P1004" s="15">
        <v>50.365200000000002</v>
      </c>
      <c r="Q1004" s="18"/>
    </row>
    <row r="1005" spans="1:17" s="1" customFormat="1" ht="20.100000000000001" customHeight="1" x14ac:dyDescent="0.15">
      <c r="A1005" s="10">
        <v>1003</v>
      </c>
      <c r="B1005" s="25" t="s">
        <v>3551</v>
      </c>
      <c r="C1005" s="8" t="s">
        <v>3552</v>
      </c>
      <c r="D1005" s="31" t="s">
        <v>2515</v>
      </c>
      <c r="E1005" s="6" t="s">
        <v>198</v>
      </c>
      <c r="F1005" s="25">
        <v>2</v>
      </c>
      <c r="G1005" s="11"/>
      <c r="H1005" s="12"/>
      <c r="I1005" s="12"/>
      <c r="J1005" s="6"/>
      <c r="K1005" s="12"/>
      <c r="L1005" s="25">
        <v>143.19999999999999</v>
      </c>
      <c r="M1005" s="6">
        <f t="shared" si="16"/>
        <v>286.39999999999998</v>
      </c>
      <c r="N1005" s="6"/>
      <c r="O1005" s="6" t="s">
        <v>3553</v>
      </c>
      <c r="P1005" s="15">
        <v>5.2667999999999999</v>
      </c>
      <c r="Q1005" s="18"/>
    </row>
    <row r="1006" spans="1:17" s="1" customFormat="1" ht="20.100000000000001" customHeight="1" x14ac:dyDescent="0.15">
      <c r="A1006" s="10">
        <v>1004</v>
      </c>
      <c r="B1006" s="25" t="s">
        <v>3554</v>
      </c>
      <c r="C1006" s="8" t="s">
        <v>3555</v>
      </c>
      <c r="D1006" s="31" t="s">
        <v>2515</v>
      </c>
      <c r="E1006" s="6" t="s">
        <v>198</v>
      </c>
      <c r="F1006" s="25">
        <v>2</v>
      </c>
      <c r="G1006" s="11"/>
      <c r="H1006" s="12"/>
      <c r="I1006" s="12"/>
      <c r="J1006" s="6"/>
      <c r="K1006" s="12"/>
      <c r="L1006" s="25">
        <v>297</v>
      </c>
      <c r="M1006" s="6">
        <f t="shared" si="16"/>
        <v>594</v>
      </c>
      <c r="N1006" s="6"/>
      <c r="O1006" s="6" t="s">
        <v>3556</v>
      </c>
      <c r="P1006" s="15">
        <v>16.051200000000001</v>
      </c>
      <c r="Q1006" s="18"/>
    </row>
    <row r="1007" spans="1:17" s="1" customFormat="1" ht="20.100000000000001" customHeight="1" x14ac:dyDescent="0.15">
      <c r="A1007" s="10">
        <v>1005</v>
      </c>
      <c r="B1007" s="25" t="s">
        <v>3557</v>
      </c>
      <c r="C1007" s="8" t="s">
        <v>3558</v>
      </c>
      <c r="D1007" s="31" t="s">
        <v>2515</v>
      </c>
      <c r="E1007" s="6" t="s">
        <v>198</v>
      </c>
      <c r="F1007" s="25">
        <v>2</v>
      </c>
      <c r="G1007" s="11"/>
      <c r="H1007" s="12"/>
      <c r="I1007" s="12"/>
      <c r="J1007" s="6"/>
      <c r="K1007" s="12"/>
      <c r="L1007" s="25">
        <v>253</v>
      </c>
      <c r="M1007" s="6">
        <f t="shared" si="16"/>
        <v>506</v>
      </c>
      <c r="N1007" s="6"/>
      <c r="O1007" s="6" t="s">
        <v>3559</v>
      </c>
      <c r="P1007" s="15">
        <v>9.1907999999999994</v>
      </c>
      <c r="Q1007" s="18"/>
    </row>
    <row r="1008" spans="1:17" s="1" customFormat="1" ht="20.100000000000001" customHeight="1" x14ac:dyDescent="0.15">
      <c r="A1008" s="10">
        <v>1006</v>
      </c>
      <c r="B1008" s="25" t="s">
        <v>3560</v>
      </c>
      <c r="C1008" s="8" t="s">
        <v>3561</v>
      </c>
      <c r="D1008" s="31" t="s">
        <v>2515</v>
      </c>
      <c r="E1008" s="6" t="s">
        <v>198</v>
      </c>
      <c r="F1008" s="25">
        <v>2</v>
      </c>
      <c r="G1008" s="11"/>
      <c r="H1008" s="12"/>
      <c r="I1008" s="12"/>
      <c r="J1008" s="6"/>
      <c r="K1008" s="12"/>
      <c r="L1008" s="25">
        <v>559.1</v>
      </c>
      <c r="M1008" s="6">
        <f t="shared" si="16"/>
        <v>1118.2</v>
      </c>
      <c r="N1008" s="6"/>
      <c r="O1008" s="6" t="s">
        <v>3562</v>
      </c>
      <c r="P1008" s="15">
        <v>35.534799999999997</v>
      </c>
      <c r="Q1008" s="18"/>
    </row>
    <row r="1009" spans="1:17" s="1" customFormat="1" ht="20.100000000000001" customHeight="1" x14ac:dyDescent="0.15">
      <c r="A1009" s="10">
        <v>1007</v>
      </c>
      <c r="B1009" s="25" t="s">
        <v>3563</v>
      </c>
      <c r="C1009" s="8" t="s">
        <v>3564</v>
      </c>
      <c r="D1009" s="31" t="s">
        <v>2515</v>
      </c>
      <c r="E1009" s="6" t="s">
        <v>198</v>
      </c>
      <c r="F1009" s="25">
        <v>4</v>
      </c>
      <c r="G1009" s="11"/>
      <c r="H1009" s="12"/>
      <c r="I1009" s="12"/>
      <c r="J1009" s="6"/>
      <c r="K1009" s="12"/>
      <c r="L1009" s="25">
        <v>605.70000000000005</v>
      </c>
      <c r="M1009" s="6">
        <f t="shared" si="16"/>
        <v>2422.8000000000002</v>
      </c>
      <c r="N1009" s="6"/>
      <c r="O1009" s="6" t="s">
        <v>3565</v>
      </c>
      <c r="P1009" s="15">
        <v>85.366399999999999</v>
      </c>
      <c r="Q1009" s="18"/>
    </row>
    <row r="1010" spans="1:17" s="1" customFormat="1" ht="20.100000000000001" customHeight="1" x14ac:dyDescent="0.15">
      <c r="A1010" s="10">
        <v>1008</v>
      </c>
      <c r="B1010" s="25" t="s">
        <v>3566</v>
      </c>
      <c r="C1010" s="8" t="s">
        <v>3567</v>
      </c>
      <c r="D1010" s="31" t="s">
        <v>2515</v>
      </c>
      <c r="E1010" s="6" t="s">
        <v>198</v>
      </c>
      <c r="F1010" s="25">
        <v>3</v>
      </c>
      <c r="G1010" s="11"/>
      <c r="H1010" s="12"/>
      <c r="I1010" s="12"/>
      <c r="J1010" s="6"/>
      <c r="K1010" s="12"/>
      <c r="L1010" s="25">
        <v>605.70000000000005</v>
      </c>
      <c r="M1010" s="6">
        <f t="shared" si="16"/>
        <v>1817.1000000000001</v>
      </c>
      <c r="N1010" s="6"/>
      <c r="O1010" s="6" t="s">
        <v>3565</v>
      </c>
      <c r="P1010" s="15">
        <v>64.024799999999999</v>
      </c>
      <c r="Q1010" s="18"/>
    </row>
    <row r="1011" spans="1:17" s="1" customFormat="1" ht="20.100000000000001" customHeight="1" x14ac:dyDescent="0.15">
      <c r="A1011" s="10">
        <v>1009</v>
      </c>
      <c r="B1011" s="25" t="s">
        <v>3568</v>
      </c>
      <c r="C1011" s="8" t="s">
        <v>3569</v>
      </c>
      <c r="D1011" s="31" t="s">
        <v>2515</v>
      </c>
      <c r="E1011" s="6" t="s">
        <v>198</v>
      </c>
      <c r="F1011" s="25">
        <v>1</v>
      </c>
      <c r="G1011" s="11"/>
      <c r="H1011" s="12"/>
      <c r="I1011" s="12"/>
      <c r="J1011" s="6"/>
      <c r="K1011" s="12"/>
      <c r="L1011" s="25">
        <v>424.6</v>
      </c>
      <c r="M1011" s="6">
        <f t="shared" si="16"/>
        <v>424.6</v>
      </c>
      <c r="N1011" s="6"/>
      <c r="O1011" s="6" t="s">
        <v>3570</v>
      </c>
      <c r="P1011" s="15">
        <v>11.929539999999999</v>
      </c>
      <c r="Q1011" s="18"/>
    </row>
    <row r="1012" spans="1:17" s="1" customFormat="1" ht="20.100000000000001" customHeight="1" x14ac:dyDescent="0.15">
      <c r="A1012" s="10">
        <v>1010</v>
      </c>
      <c r="B1012" s="25" t="s">
        <v>3571</v>
      </c>
      <c r="C1012" s="8" t="s">
        <v>3572</v>
      </c>
      <c r="D1012" s="31" t="s">
        <v>2515</v>
      </c>
      <c r="E1012" s="6" t="s">
        <v>198</v>
      </c>
      <c r="F1012" s="25">
        <v>2</v>
      </c>
      <c r="G1012" s="11"/>
      <c r="H1012" s="12"/>
      <c r="I1012" s="12"/>
      <c r="J1012" s="6"/>
      <c r="K1012" s="12"/>
      <c r="L1012" s="25">
        <v>347.3</v>
      </c>
      <c r="M1012" s="6">
        <f t="shared" si="16"/>
        <v>694.6</v>
      </c>
      <c r="N1012" s="6"/>
      <c r="O1012" s="6" t="s">
        <v>3573</v>
      </c>
      <c r="P1012" s="15">
        <v>24.12696</v>
      </c>
      <c r="Q1012" s="18"/>
    </row>
    <row r="1013" spans="1:17" s="1" customFormat="1" ht="20.100000000000001" customHeight="1" x14ac:dyDescent="0.15">
      <c r="A1013" s="10">
        <v>1011</v>
      </c>
      <c r="B1013" s="25" t="s">
        <v>3574</v>
      </c>
      <c r="C1013" s="8" t="s">
        <v>3575</v>
      </c>
      <c r="D1013" s="31" t="s">
        <v>3576</v>
      </c>
      <c r="E1013" s="6" t="s">
        <v>198</v>
      </c>
      <c r="F1013" s="25">
        <v>1</v>
      </c>
      <c r="G1013" s="11"/>
      <c r="H1013" s="12"/>
      <c r="I1013" s="12"/>
      <c r="J1013" s="6"/>
      <c r="K1013" s="12"/>
      <c r="L1013" s="25">
        <v>120</v>
      </c>
      <c r="M1013" s="6">
        <f t="shared" si="16"/>
        <v>120</v>
      </c>
      <c r="N1013" s="6"/>
      <c r="O1013" s="6" t="s">
        <v>3577</v>
      </c>
      <c r="P1013" s="15">
        <v>1.6027199999999999</v>
      </c>
      <c r="Q1013" s="18"/>
    </row>
    <row r="1014" spans="1:17" s="1" customFormat="1" ht="20.100000000000001" customHeight="1" x14ac:dyDescent="0.15">
      <c r="A1014" s="10">
        <v>1012</v>
      </c>
      <c r="B1014" s="25" t="s">
        <v>3578</v>
      </c>
      <c r="C1014" s="8" t="s">
        <v>3579</v>
      </c>
      <c r="D1014" s="31" t="s">
        <v>3576</v>
      </c>
      <c r="E1014" s="6" t="s">
        <v>198</v>
      </c>
      <c r="F1014" s="25">
        <v>2</v>
      </c>
      <c r="G1014" s="11"/>
      <c r="H1014" s="12"/>
      <c r="I1014" s="12"/>
      <c r="J1014" s="6"/>
      <c r="K1014" s="12"/>
      <c r="L1014" s="25">
        <v>214.2</v>
      </c>
      <c r="M1014" s="6">
        <f t="shared" si="16"/>
        <v>428.4</v>
      </c>
      <c r="N1014" s="6"/>
      <c r="O1014" s="6" t="s">
        <v>3580</v>
      </c>
      <c r="P1014" s="15">
        <v>5.2660799999999997</v>
      </c>
      <c r="Q1014" s="18"/>
    </row>
    <row r="1015" spans="1:17" s="1" customFormat="1" ht="20.100000000000001" customHeight="1" x14ac:dyDescent="0.15">
      <c r="A1015" s="10">
        <v>1013</v>
      </c>
      <c r="B1015" s="25" t="s">
        <v>3581</v>
      </c>
      <c r="C1015" s="8" t="s">
        <v>3582</v>
      </c>
      <c r="D1015" s="31" t="s">
        <v>3576</v>
      </c>
      <c r="E1015" s="6" t="s">
        <v>198</v>
      </c>
      <c r="F1015" s="25">
        <v>2</v>
      </c>
      <c r="G1015" s="11"/>
      <c r="H1015" s="12"/>
      <c r="I1015" s="12"/>
      <c r="J1015" s="6"/>
      <c r="K1015" s="12"/>
      <c r="L1015" s="25">
        <v>212.8</v>
      </c>
      <c r="M1015" s="6">
        <f t="shared" si="16"/>
        <v>425.6</v>
      </c>
      <c r="N1015" s="6"/>
      <c r="O1015" s="6" t="s">
        <v>3583</v>
      </c>
      <c r="P1015" s="15">
        <v>3.8851200000000001</v>
      </c>
      <c r="Q1015" s="18"/>
    </row>
    <row r="1016" spans="1:17" s="1" customFormat="1" ht="20.100000000000001" customHeight="1" x14ac:dyDescent="0.15">
      <c r="A1016" s="10">
        <v>1014</v>
      </c>
      <c r="B1016" s="25" t="s">
        <v>3584</v>
      </c>
      <c r="C1016" s="8" t="s">
        <v>3585</v>
      </c>
      <c r="D1016" s="31" t="s">
        <v>3586</v>
      </c>
      <c r="E1016" s="6" t="s">
        <v>198</v>
      </c>
      <c r="F1016" s="25">
        <v>8</v>
      </c>
      <c r="G1016" s="11"/>
      <c r="H1016" s="12"/>
      <c r="I1016" s="12"/>
      <c r="J1016" s="6"/>
      <c r="K1016" s="12"/>
      <c r="L1016" s="25">
        <v>0.2</v>
      </c>
      <c r="M1016" s="6">
        <f t="shared" si="16"/>
        <v>1.6</v>
      </c>
      <c r="N1016" s="6"/>
      <c r="O1016" s="6" t="s">
        <v>3587</v>
      </c>
      <c r="P1016" s="15">
        <v>2.5920000000000001E-4</v>
      </c>
      <c r="Q1016" s="18"/>
    </row>
    <row r="1017" spans="1:17" s="1" customFormat="1" ht="20.100000000000001" customHeight="1" x14ac:dyDescent="0.15">
      <c r="A1017" s="10">
        <v>1015</v>
      </c>
      <c r="B1017" s="25" t="s">
        <v>3588</v>
      </c>
      <c r="C1017" s="8" t="s">
        <v>3589</v>
      </c>
      <c r="D1017" s="31" t="s">
        <v>3586</v>
      </c>
      <c r="E1017" s="6" t="s">
        <v>198</v>
      </c>
      <c r="F1017" s="25">
        <v>8</v>
      </c>
      <c r="G1017" s="11"/>
      <c r="H1017" s="12"/>
      <c r="I1017" s="12"/>
      <c r="J1017" s="6"/>
      <c r="K1017" s="12"/>
      <c r="L1017" s="25">
        <v>0.3</v>
      </c>
      <c r="M1017" s="6">
        <f t="shared" si="16"/>
        <v>2.4</v>
      </c>
      <c r="N1017" s="6"/>
      <c r="O1017" s="6" t="s">
        <v>3590</v>
      </c>
      <c r="P1017" s="15">
        <v>2.8800000000000001E-4</v>
      </c>
      <c r="Q1017" s="18"/>
    </row>
    <row r="1018" spans="1:17" s="1" customFormat="1" ht="20.100000000000001" customHeight="1" x14ac:dyDescent="0.15">
      <c r="A1018" s="10">
        <v>1016</v>
      </c>
      <c r="B1018" s="25" t="s">
        <v>3591</v>
      </c>
      <c r="C1018" s="8" t="s">
        <v>3592</v>
      </c>
      <c r="D1018" s="31" t="s">
        <v>3586</v>
      </c>
      <c r="E1018" s="6" t="s">
        <v>198</v>
      </c>
      <c r="F1018" s="25">
        <v>240</v>
      </c>
      <c r="G1018" s="11"/>
      <c r="H1018" s="12"/>
      <c r="I1018" s="12"/>
      <c r="J1018" s="6"/>
      <c r="K1018" s="12"/>
      <c r="L1018" s="25">
        <v>0.3</v>
      </c>
      <c r="M1018" s="6">
        <f t="shared" si="16"/>
        <v>72</v>
      </c>
      <c r="N1018" s="6"/>
      <c r="O1018" s="6" t="s">
        <v>3590</v>
      </c>
      <c r="P1018" s="15">
        <v>8.6400000000000001E-3</v>
      </c>
      <c r="Q1018" s="18"/>
    </row>
    <row r="1019" spans="1:17" s="1" customFormat="1" ht="20.100000000000001" customHeight="1" x14ac:dyDescent="0.15">
      <c r="A1019" s="10">
        <v>1017</v>
      </c>
      <c r="B1019" s="25" t="s">
        <v>3593</v>
      </c>
      <c r="C1019" s="8" t="s">
        <v>3594</v>
      </c>
      <c r="D1019" s="31" t="s">
        <v>3586</v>
      </c>
      <c r="E1019" s="6" t="s">
        <v>198</v>
      </c>
      <c r="F1019" s="25">
        <v>152</v>
      </c>
      <c r="G1019" s="11"/>
      <c r="H1019" s="12"/>
      <c r="I1019" s="12"/>
      <c r="J1019" s="6"/>
      <c r="K1019" s="12"/>
      <c r="L1019" s="25">
        <v>0.4</v>
      </c>
      <c r="M1019" s="6">
        <f t="shared" si="16"/>
        <v>60.800000000000004</v>
      </c>
      <c r="N1019" s="6"/>
      <c r="O1019" s="6" t="s">
        <v>3595</v>
      </c>
      <c r="P1019" s="15">
        <v>8.208E-3</v>
      </c>
      <c r="Q1019" s="18"/>
    </row>
    <row r="1020" spans="1:17" s="1" customFormat="1" ht="20.100000000000001" customHeight="1" x14ac:dyDescent="0.15">
      <c r="A1020" s="10">
        <v>1018</v>
      </c>
      <c r="B1020" s="25" t="s">
        <v>3596</v>
      </c>
      <c r="C1020" s="8" t="s">
        <v>3597</v>
      </c>
      <c r="D1020" s="31" t="s">
        <v>3586</v>
      </c>
      <c r="E1020" s="6" t="s">
        <v>198</v>
      </c>
      <c r="F1020" s="25">
        <v>124</v>
      </c>
      <c r="G1020" s="11"/>
      <c r="H1020" s="12"/>
      <c r="I1020" s="12"/>
      <c r="J1020" s="6"/>
      <c r="K1020" s="12"/>
      <c r="L1020" s="25">
        <v>0.4</v>
      </c>
      <c r="M1020" s="6">
        <f t="shared" si="16"/>
        <v>49.6</v>
      </c>
      <c r="N1020" s="6"/>
      <c r="O1020" s="6" t="s">
        <v>3598</v>
      </c>
      <c r="P1020" s="15">
        <v>5.5799999999999999E-3</v>
      </c>
      <c r="Q1020" s="18"/>
    </row>
    <row r="1021" spans="1:17" s="1" customFormat="1" ht="20.100000000000001" customHeight="1" x14ac:dyDescent="0.15">
      <c r="A1021" s="10">
        <v>1019</v>
      </c>
      <c r="B1021" s="25" t="s">
        <v>3599</v>
      </c>
      <c r="C1021" s="8" t="s">
        <v>3600</v>
      </c>
      <c r="D1021" s="31" t="s">
        <v>3601</v>
      </c>
      <c r="E1021" s="6" t="s">
        <v>198</v>
      </c>
      <c r="F1021" s="25">
        <v>14</v>
      </c>
      <c r="G1021" s="11"/>
      <c r="H1021" s="12"/>
      <c r="I1021" s="12"/>
      <c r="J1021" s="6"/>
      <c r="K1021" s="12"/>
      <c r="L1021" s="25">
        <v>66.7</v>
      </c>
      <c r="M1021" s="6">
        <f t="shared" si="16"/>
        <v>933.80000000000007</v>
      </c>
      <c r="N1021" s="6"/>
      <c r="O1021" s="6" t="s">
        <v>3602</v>
      </c>
      <c r="P1021" s="15">
        <v>2.0943999999999998</v>
      </c>
      <c r="Q1021" s="18"/>
    </row>
    <row r="1022" spans="1:17" s="1" customFormat="1" ht="20.100000000000001" customHeight="1" x14ac:dyDescent="0.15">
      <c r="A1022" s="10">
        <v>1020</v>
      </c>
      <c r="B1022" s="25" t="s">
        <v>3603</v>
      </c>
      <c r="C1022" s="8" t="s">
        <v>3604</v>
      </c>
      <c r="D1022" s="31" t="s">
        <v>3605</v>
      </c>
      <c r="E1022" s="6" t="s">
        <v>198</v>
      </c>
      <c r="F1022" s="25">
        <v>10</v>
      </c>
      <c r="G1022" s="11"/>
      <c r="H1022" s="12"/>
      <c r="I1022" s="12"/>
      <c r="J1022" s="6"/>
      <c r="K1022" s="12"/>
      <c r="L1022" s="25">
        <v>2.6</v>
      </c>
      <c r="M1022" s="35">
        <f t="shared" si="16"/>
        <v>26</v>
      </c>
      <c r="N1022" s="6"/>
      <c r="O1022" s="6" t="s">
        <v>3606</v>
      </c>
      <c r="P1022" s="15">
        <v>2.7439999999999999E-2</v>
      </c>
      <c r="Q1022" s="18"/>
    </row>
    <row r="1023" spans="1:17" ht="22.5" customHeight="1" x14ac:dyDescent="0.15">
      <c r="A1023" s="24" t="s">
        <v>34</v>
      </c>
      <c r="B1023" s="33"/>
      <c r="C1023" s="8"/>
      <c r="D1023" s="34"/>
      <c r="E1023" s="6"/>
      <c r="F1023" s="25">
        <f>SUM(F3:F1022)</f>
        <v>5791</v>
      </c>
      <c r="G1023" s="103"/>
      <c r="H1023" s="104"/>
      <c r="I1023" s="104"/>
      <c r="J1023" s="104"/>
      <c r="K1023" s="105"/>
      <c r="L1023" s="6"/>
      <c r="M1023" s="27">
        <f>SUM(M3:M1022)</f>
        <v>737308.69999999832</v>
      </c>
      <c r="N1023" s="6"/>
      <c r="O1023" s="6"/>
      <c r="P1023" s="28">
        <f>SUM(P3:P1022)</f>
        <v>2051.5952116500025</v>
      </c>
      <c r="Q1023" s="18"/>
    </row>
    <row r="1024" spans="1:17" x14ac:dyDescent="0.15">
      <c r="F1024" s="26"/>
    </row>
    <row r="1025" spans="6:6" x14ac:dyDescent="0.15">
      <c r="F1025" s="26"/>
    </row>
    <row r="1026" spans="6:6" x14ac:dyDescent="0.15">
      <c r="F1026" s="26"/>
    </row>
    <row r="1027" spans="6:6" x14ac:dyDescent="0.15">
      <c r="F1027" s="26"/>
    </row>
    <row r="1028" spans="6:6" x14ac:dyDescent="0.15">
      <c r="F1028" s="26"/>
    </row>
    <row r="1029" spans="6:6" x14ac:dyDescent="0.15">
      <c r="F1029" s="26"/>
    </row>
    <row r="1030" spans="6:6" x14ac:dyDescent="0.15">
      <c r="F1030" s="26"/>
    </row>
    <row r="1031" spans="6:6" x14ac:dyDescent="0.15">
      <c r="F1031" s="26"/>
    </row>
    <row r="1032" spans="6:6" x14ac:dyDescent="0.15">
      <c r="F1032" s="26"/>
    </row>
    <row r="1033" spans="6:6" x14ac:dyDescent="0.15">
      <c r="F1033" s="26"/>
    </row>
    <row r="1034" spans="6:6" x14ac:dyDescent="0.15">
      <c r="F1034" s="26"/>
    </row>
    <row r="1035" spans="6:6" x14ac:dyDescent="0.15">
      <c r="F1035" s="26"/>
    </row>
    <row r="1036" spans="6:6" x14ac:dyDescent="0.15">
      <c r="F1036" s="26"/>
    </row>
    <row r="1037" spans="6:6" x14ac:dyDescent="0.15">
      <c r="F1037" s="26"/>
    </row>
    <row r="1038" spans="6:6" x14ac:dyDescent="0.15">
      <c r="F1038" s="26"/>
    </row>
    <row r="1039" spans="6:6" x14ac:dyDescent="0.15">
      <c r="F1039" s="26"/>
    </row>
    <row r="1040" spans="6:6" x14ac:dyDescent="0.15">
      <c r="F1040" s="26"/>
    </row>
    <row r="1041" spans="6:6" x14ac:dyDescent="0.15">
      <c r="F1041" s="26"/>
    </row>
    <row r="1042" spans="6:6" x14ac:dyDescent="0.15">
      <c r="F1042" s="26"/>
    </row>
    <row r="1043" spans="6:6" x14ac:dyDescent="0.15">
      <c r="F1043" s="26"/>
    </row>
    <row r="1044" spans="6:6" x14ac:dyDescent="0.15">
      <c r="F1044" s="26"/>
    </row>
    <row r="1045" spans="6:6" x14ac:dyDescent="0.15">
      <c r="F1045" s="26"/>
    </row>
    <row r="1046" spans="6:6" x14ac:dyDescent="0.15">
      <c r="F1046" s="26"/>
    </row>
    <row r="1047" spans="6:6" x14ac:dyDescent="0.15">
      <c r="F1047" s="26"/>
    </row>
    <row r="1048" spans="6:6" x14ac:dyDescent="0.15">
      <c r="F1048" s="26"/>
    </row>
    <row r="1049" spans="6:6" x14ac:dyDescent="0.15">
      <c r="F1049" s="26"/>
    </row>
    <row r="1050" spans="6:6" x14ac:dyDescent="0.15">
      <c r="F1050" s="26"/>
    </row>
    <row r="1051" spans="6:6" x14ac:dyDescent="0.15">
      <c r="F1051" s="26"/>
    </row>
    <row r="1052" spans="6:6" x14ac:dyDescent="0.15">
      <c r="F1052" s="26"/>
    </row>
    <row r="1053" spans="6:6" x14ac:dyDescent="0.15">
      <c r="F1053" s="26"/>
    </row>
    <row r="1054" spans="6:6" x14ac:dyDescent="0.15">
      <c r="F1054" s="26"/>
    </row>
    <row r="1055" spans="6:6" x14ac:dyDescent="0.15">
      <c r="F1055" s="26"/>
    </row>
    <row r="1056" spans="6:6" x14ac:dyDescent="0.15">
      <c r="F1056" s="26"/>
    </row>
    <row r="1057" spans="6:6" x14ac:dyDescent="0.15">
      <c r="F1057" s="26"/>
    </row>
    <row r="1058" spans="6:6" x14ac:dyDescent="0.15">
      <c r="F1058" s="26"/>
    </row>
    <row r="1059" spans="6:6" x14ac:dyDescent="0.15">
      <c r="F1059" s="26"/>
    </row>
    <row r="1060" spans="6:6" x14ac:dyDescent="0.15">
      <c r="F1060" s="26"/>
    </row>
    <row r="1061" spans="6:6" x14ac:dyDescent="0.15">
      <c r="F1061" s="26"/>
    </row>
    <row r="1062" spans="6:6" x14ac:dyDescent="0.15">
      <c r="F1062" s="26"/>
    </row>
    <row r="1063" spans="6:6" x14ac:dyDescent="0.15">
      <c r="F1063" s="26"/>
    </row>
    <row r="1064" spans="6:6" x14ac:dyDescent="0.15">
      <c r="F1064" s="26"/>
    </row>
    <row r="1065" spans="6:6" x14ac:dyDescent="0.15">
      <c r="F1065" s="26"/>
    </row>
    <row r="1066" spans="6:6" x14ac:dyDescent="0.15">
      <c r="F1066" s="26"/>
    </row>
    <row r="1067" spans="6:6" x14ac:dyDescent="0.15">
      <c r="F1067" s="26"/>
    </row>
    <row r="1068" spans="6:6" x14ac:dyDescent="0.15">
      <c r="F1068" s="26"/>
    </row>
    <row r="1069" spans="6:6" x14ac:dyDescent="0.15">
      <c r="F1069" s="26"/>
    </row>
    <row r="1070" spans="6:6" x14ac:dyDescent="0.15">
      <c r="F1070" s="26"/>
    </row>
    <row r="1071" spans="6:6" x14ac:dyDescent="0.15">
      <c r="F1071" s="26"/>
    </row>
    <row r="1072" spans="6:6" x14ac:dyDescent="0.15">
      <c r="F1072" s="26"/>
    </row>
    <row r="1073" spans="6:6" x14ac:dyDescent="0.15">
      <c r="F1073" s="26"/>
    </row>
    <row r="1074" spans="6:6" x14ac:dyDescent="0.15">
      <c r="F1074" s="26"/>
    </row>
    <row r="1075" spans="6:6" x14ac:dyDescent="0.15">
      <c r="F1075" s="26"/>
    </row>
    <row r="1076" spans="6:6" x14ac:dyDescent="0.15">
      <c r="F1076" s="26"/>
    </row>
    <row r="1077" spans="6:6" x14ac:dyDescent="0.15">
      <c r="F1077" s="26"/>
    </row>
    <row r="1078" spans="6:6" x14ac:dyDescent="0.15">
      <c r="F1078" s="26"/>
    </row>
    <row r="1079" spans="6:6" x14ac:dyDescent="0.15">
      <c r="F1079" s="26"/>
    </row>
    <row r="1080" spans="6:6" x14ac:dyDescent="0.15">
      <c r="F1080" s="26"/>
    </row>
    <row r="1081" spans="6:6" x14ac:dyDescent="0.15">
      <c r="F1081" s="26"/>
    </row>
    <row r="1082" spans="6:6" x14ac:dyDescent="0.15">
      <c r="F1082" s="26"/>
    </row>
    <row r="1083" spans="6:6" x14ac:dyDescent="0.15">
      <c r="F1083" s="26"/>
    </row>
    <row r="1084" spans="6:6" x14ac:dyDescent="0.15">
      <c r="F1084" s="26"/>
    </row>
    <row r="1085" spans="6:6" x14ac:dyDescent="0.15">
      <c r="F1085" s="26"/>
    </row>
    <row r="1086" spans="6:6" x14ac:dyDescent="0.15">
      <c r="F1086" s="26"/>
    </row>
    <row r="1087" spans="6:6" x14ac:dyDescent="0.15">
      <c r="F1087" s="26"/>
    </row>
    <row r="1088" spans="6:6" x14ac:dyDescent="0.15">
      <c r="F1088" s="26"/>
    </row>
    <row r="1089" spans="6:6" x14ac:dyDescent="0.15">
      <c r="F1089" s="26"/>
    </row>
    <row r="1090" spans="6:6" x14ac:dyDescent="0.15">
      <c r="F1090" s="26"/>
    </row>
    <row r="1091" spans="6:6" x14ac:dyDescent="0.15">
      <c r="F1091" s="26"/>
    </row>
    <row r="1092" spans="6:6" x14ac:dyDescent="0.15">
      <c r="F1092" s="26"/>
    </row>
    <row r="1093" spans="6:6" x14ac:dyDescent="0.15">
      <c r="F1093" s="26"/>
    </row>
    <row r="1094" spans="6:6" x14ac:dyDescent="0.15">
      <c r="F1094" s="26"/>
    </row>
    <row r="1095" spans="6:6" x14ac:dyDescent="0.15">
      <c r="F1095" s="26"/>
    </row>
    <row r="1096" spans="6:6" x14ac:dyDescent="0.15">
      <c r="F1096" s="26"/>
    </row>
    <row r="1097" spans="6:6" x14ac:dyDescent="0.15">
      <c r="F1097" s="26"/>
    </row>
    <row r="1098" spans="6:6" x14ac:dyDescent="0.15">
      <c r="F1098" s="26"/>
    </row>
    <row r="1099" spans="6:6" x14ac:dyDescent="0.15">
      <c r="F1099" s="26"/>
    </row>
    <row r="1100" spans="6:6" x14ac:dyDescent="0.15">
      <c r="F1100" s="26"/>
    </row>
    <row r="1101" spans="6:6" x14ac:dyDescent="0.15">
      <c r="F1101" s="26"/>
    </row>
    <row r="1102" spans="6:6" x14ac:dyDescent="0.15">
      <c r="F1102" s="26"/>
    </row>
    <row r="1103" spans="6:6" x14ac:dyDescent="0.15">
      <c r="F1103" s="26"/>
    </row>
    <row r="1104" spans="6:6" x14ac:dyDescent="0.15">
      <c r="F1104" s="26"/>
    </row>
    <row r="1105" spans="6:6" x14ac:dyDescent="0.15">
      <c r="F1105" s="26"/>
    </row>
    <row r="1106" spans="6:6" x14ac:dyDescent="0.15">
      <c r="F1106" s="26"/>
    </row>
    <row r="1107" spans="6:6" x14ac:dyDescent="0.15">
      <c r="F1107" s="26"/>
    </row>
    <row r="1108" spans="6:6" x14ac:dyDescent="0.15">
      <c r="F1108" s="26"/>
    </row>
    <row r="1109" spans="6:6" x14ac:dyDescent="0.15">
      <c r="F1109" s="26"/>
    </row>
    <row r="1110" spans="6:6" x14ac:dyDescent="0.15">
      <c r="F1110" s="26"/>
    </row>
    <row r="1111" spans="6:6" x14ac:dyDescent="0.15">
      <c r="F1111" s="26"/>
    </row>
    <row r="1112" spans="6:6" x14ac:dyDescent="0.15">
      <c r="F1112" s="26"/>
    </row>
    <row r="1113" spans="6:6" x14ac:dyDescent="0.15">
      <c r="F1113" s="26"/>
    </row>
    <row r="1114" spans="6:6" x14ac:dyDescent="0.15">
      <c r="F1114" s="26"/>
    </row>
    <row r="1115" spans="6:6" x14ac:dyDescent="0.15">
      <c r="F1115" s="26"/>
    </row>
    <row r="1116" spans="6:6" x14ac:dyDescent="0.15">
      <c r="F1116" s="26"/>
    </row>
    <row r="1117" spans="6:6" x14ac:dyDescent="0.15">
      <c r="F1117" s="26"/>
    </row>
    <row r="1118" spans="6:6" x14ac:dyDescent="0.15">
      <c r="F1118" s="26"/>
    </row>
    <row r="1119" spans="6:6" x14ac:dyDescent="0.15">
      <c r="F1119" s="26"/>
    </row>
    <row r="1120" spans="6:6" x14ac:dyDescent="0.15">
      <c r="F1120" s="26"/>
    </row>
    <row r="1121" spans="6:6" x14ac:dyDescent="0.15">
      <c r="F1121" s="26"/>
    </row>
    <row r="1122" spans="6:6" x14ac:dyDescent="0.15">
      <c r="F1122" s="26"/>
    </row>
    <row r="1123" spans="6:6" x14ac:dyDescent="0.15">
      <c r="F1123" s="26"/>
    </row>
    <row r="1124" spans="6:6" x14ac:dyDescent="0.15">
      <c r="F1124" s="26"/>
    </row>
    <row r="1125" spans="6:6" x14ac:dyDescent="0.15">
      <c r="F1125" s="26"/>
    </row>
    <row r="1126" spans="6:6" x14ac:dyDescent="0.15">
      <c r="F1126" s="26"/>
    </row>
    <row r="1127" spans="6:6" x14ac:dyDescent="0.15">
      <c r="F1127" s="26"/>
    </row>
    <row r="1128" spans="6:6" x14ac:dyDescent="0.15">
      <c r="F1128" s="26"/>
    </row>
    <row r="1129" spans="6:6" x14ac:dyDescent="0.15">
      <c r="F1129" s="26"/>
    </row>
    <row r="1130" spans="6:6" x14ac:dyDescent="0.15">
      <c r="F1130" s="26"/>
    </row>
    <row r="1131" spans="6:6" x14ac:dyDescent="0.15">
      <c r="F1131" s="26"/>
    </row>
    <row r="1132" spans="6:6" x14ac:dyDescent="0.15">
      <c r="F1132" s="26"/>
    </row>
    <row r="1133" spans="6:6" x14ac:dyDescent="0.15">
      <c r="F1133" s="26"/>
    </row>
    <row r="1134" spans="6:6" x14ac:dyDescent="0.15">
      <c r="F1134" s="26"/>
    </row>
    <row r="1135" spans="6:6" x14ac:dyDescent="0.15">
      <c r="F1135" s="26"/>
    </row>
    <row r="1136" spans="6:6" x14ac:dyDescent="0.15">
      <c r="F1136" s="26"/>
    </row>
    <row r="1137" spans="6:6" x14ac:dyDescent="0.15">
      <c r="F1137" s="26"/>
    </row>
    <row r="1138" spans="6:6" x14ac:dyDescent="0.15">
      <c r="F1138" s="26"/>
    </row>
    <row r="1139" spans="6:6" x14ac:dyDescent="0.15">
      <c r="F1139" s="26"/>
    </row>
    <row r="1140" spans="6:6" x14ac:dyDescent="0.15">
      <c r="F1140" s="26"/>
    </row>
    <row r="1141" spans="6:6" x14ac:dyDescent="0.15">
      <c r="F1141" s="26"/>
    </row>
    <row r="1142" spans="6:6" x14ac:dyDescent="0.15">
      <c r="F1142" s="26"/>
    </row>
    <row r="1143" spans="6:6" x14ac:dyDescent="0.15">
      <c r="F1143" s="26"/>
    </row>
    <row r="1144" spans="6:6" x14ac:dyDescent="0.15">
      <c r="F1144" s="26"/>
    </row>
    <row r="1145" spans="6:6" x14ac:dyDescent="0.15">
      <c r="F1145" s="26"/>
    </row>
    <row r="1146" spans="6:6" x14ac:dyDescent="0.15">
      <c r="F1146" s="26"/>
    </row>
    <row r="1147" spans="6:6" x14ac:dyDescent="0.15">
      <c r="F1147" s="26"/>
    </row>
    <row r="1148" spans="6:6" x14ac:dyDescent="0.15">
      <c r="F1148" s="26"/>
    </row>
    <row r="1149" spans="6:6" x14ac:dyDescent="0.15">
      <c r="F1149" s="26"/>
    </row>
    <row r="1150" spans="6:6" x14ac:dyDescent="0.15">
      <c r="F1150" s="26"/>
    </row>
    <row r="1151" spans="6:6" x14ac:dyDescent="0.15">
      <c r="F1151" s="26"/>
    </row>
    <row r="1152" spans="6:6" x14ac:dyDescent="0.15">
      <c r="F1152" s="26"/>
    </row>
    <row r="1153" spans="6:6" x14ac:dyDescent="0.15">
      <c r="F1153" s="26"/>
    </row>
    <row r="1154" spans="6:6" x14ac:dyDescent="0.15">
      <c r="F1154" s="26"/>
    </row>
    <row r="1155" spans="6:6" x14ac:dyDescent="0.15">
      <c r="F1155" s="26"/>
    </row>
    <row r="1156" spans="6:6" x14ac:dyDescent="0.15">
      <c r="F1156" s="26"/>
    </row>
    <row r="1157" spans="6:6" x14ac:dyDescent="0.15">
      <c r="F1157" s="26"/>
    </row>
    <row r="1158" spans="6:6" x14ac:dyDescent="0.15">
      <c r="F1158" s="26"/>
    </row>
    <row r="1159" spans="6:6" x14ac:dyDescent="0.15">
      <c r="F1159" s="26"/>
    </row>
    <row r="1160" spans="6:6" x14ac:dyDescent="0.15">
      <c r="F1160" s="26"/>
    </row>
    <row r="1161" spans="6:6" x14ac:dyDescent="0.15">
      <c r="F1161" s="26"/>
    </row>
    <row r="1162" spans="6:6" x14ac:dyDescent="0.15">
      <c r="F1162" s="26"/>
    </row>
    <row r="1163" spans="6:6" x14ac:dyDescent="0.15">
      <c r="F1163" s="26"/>
    </row>
    <row r="1164" spans="6:6" x14ac:dyDescent="0.15">
      <c r="F1164" s="26"/>
    </row>
    <row r="1165" spans="6:6" x14ac:dyDescent="0.15">
      <c r="F1165" s="26"/>
    </row>
    <row r="1166" spans="6:6" x14ac:dyDescent="0.15">
      <c r="F1166" s="26"/>
    </row>
    <row r="1167" spans="6:6" x14ac:dyDescent="0.15">
      <c r="F1167" s="26"/>
    </row>
    <row r="1168" spans="6:6" x14ac:dyDescent="0.15">
      <c r="F1168" s="26"/>
    </row>
    <row r="1169" spans="6:6" x14ac:dyDescent="0.15">
      <c r="F1169" s="26"/>
    </row>
    <row r="1170" spans="6:6" x14ac:dyDescent="0.15">
      <c r="F1170" s="26"/>
    </row>
    <row r="1171" spans="6:6" x14ac:dyDescent="0.15">
      <c r="F1171" s="26"/>
    </row>
    <row r="1172" spans="6:6" x14ac:dyDescent="0.15">
      <c r="F1172" s="26"/>
    </row>
    <row r="1173" spans="6:6" x14ac:dyDescent="0.15">
      <c r="F1173" s="26"/>
    </row>
    <row r="1174" spans="6:6" x14ac:dyDescent="0.15">
      <c r="F1174" s="26"/>
    </row>
    <row r="1175" spans="6:6" x14ac:dyDescent="0.15">
      <c r="F1175" s="26"/>
    </row>
    <row r="1176" spans="6:6" x14ac:dyDescent="0.15">
      <c r="F1176" s="26"/>
    </row>
    <row r="1177" spans="6:6" x14ac:dyDescent="0.15">
      <c r="F1177" s="26"/>
    </row>
    <row r="1178" spans="6:6" x14ac:dyDescent="0.15">
      <c r="F1178" s="26"/>
    </row>
    <row r="1179" spans="6:6" x14ac:dyDescent="0.15">
      <c r="F1179" s="26"/>
    </row>
    <row r="1180" spans="6:6" x14ac:dyDescent="0.15">
      <c r="F1180" s="26"/>
    </row>
    <row r="1181" spans="6:6" x14ac:dyDescent="0.15">
      <c r="F1181" s="26"/>
    </row>
    <row r="1182" spans="6:6" x14ac:dyDescent="0.15">
      <c r="F1182" s="26"/>
    </row>
    <row r="1183" spans="6:6" x14ac:dyDescent="0.15">
      <c r="F1183" s="26"/>
    </row>
    <row r="1184" spans="6:6" x14ac:dyDescent="0.15">
      <c r="F1184" s="26"/>
    </row>
    <row r="1185" spans="6:6" x14ac:dyDescent="0.15">
      <c r="F1185" s="26"/>
    </row>
    <row r="1186" spans="6:6" x14ac:dyDescent="0.15">
      <c r="F1186" s="26"/>
    </row>
    <row r="1187" spans="6:6" x14ac:dyDescent="0.15">
      <c r="F1187" s="26"/>
    </row>
    <row r="1188" spans="6:6" x14ac:dyDescent="0.15">
      <c r="F1188" s="26"/>
    </row>
    <row r="1189" spans="6:6" x14ac:dyDescent="0.15">
      <c r="F1189" s="26"/>
    </row>
    <row r="1190" spans="6:6" x14ac:dyDescent="0.15">
      <c r="F1190" s="26"/>
    </row>
    <row r="1191" spans="6:6" x14ac:dyDescent="0.15">
      <c r="F1191" s="26"/>
    </row>
    <row r="1192" spans="6:6" x14ac:dyDescent="0.15">
      <c r="F1192" s="26"/>
    </row>
    <row r="1193" spans="6:6" x14ac:dyDescent="0.15">
      <c r="F1193" s="26"/>
    </row>
    <row r="1194" spans="6:6" x14ac:dyDescent="0.15">
      <c r="F1194" s="26"/>
    </row>
    <row r="1195" spans="6:6" x14ac:dyDescent="0.15">
      <c r="F1195" s="26"/>
    </row>
    <row r="1196" spans="6:6" x14ac:dyDescent="0.15">
      <c r="F1196" s="26"/>
    </row>
    <row r="1197" spans="6:6" x14ac:dyDescent="0.15">
      <c r="F1197" s="26"/>
    </row>
    <row r="1198" spans="6:6" x14ac:dyDescent="0.15">
      <c r="F1198" s="26"/>
    </row>
    <row r="1199" spans="6:6" x14ac:dyDescent="0.15">
      <c r="F1199" s="26"/>
    </row>
    <row r="1200" spans="6:6" x14ac:dyDescent="0.15">
      <c r="F1200" s="26"/>
    </row>
    <row r="1201" spans="6:6" x14ac:dyDescent="0.15">
      <c r="F1201" s="26"/>
    </row>
    <row r="1202" spans="6:6" x14ac:dyDescent="0.15">
      <c r="F1202" s="26"/>
    </row>
    <row r="1203" spans="6:6" x14ac:dyDescent="0.15">
      <c r="F1203" s="26"/>
    </row>
    <row r="1204" spans="6:6" x14ac:dyDescent="0.15">
      <c r="F1204" s="26"/>
    </row>
    <row r="1205" spans="6:6" x14ac:dyDescent="0.15">
      <c r="F1205" s="26"/>
    </row>
    <row r="1206" spans="6:6" x14ac:dyDescent="0.15">
      <c r="F1206" s="26"/>
    </row>
    <row r="1207" spans="6:6" x14ac:dyDescent="0.15">
      <c r="F1207" s="26"/>
    </row>
    <row r="1208" spans="6:6" x14ac:dyDescent="0.15">
      <c r="F1208" s="26"/>
    </row>
    <row r="1209" spans="6:6" x14ac:dyDescent="0.15">
      <c r="F1209" s="26"/>
    </row>
    <row r="1210" spans="6:6" x14ac:dyDescent="0.15">
      <c r="F1210" s="26"/>
    </row>
    <row r="1211" spans="6:6" x14ac:dyDescent="0.15">
      <c r="F1211" s="26"/>
    </row>
    <row r="1212" spans="6:6" x14ac:dyDescent="0.15">
      <c r="F1212" s="26"/>
    </row>
    <row r="1213" spans="6:6" x14ac:dyDescent="0.15">
      <c r="F1213" s="26"/>
    </row>
    <row r="1214" spans="6:6" x14ac:dyDescent="0.15">
      <c r="F1214" s="26"/>
    </row>
    <row r="1215" spans="6:6" x14ac:dyDescent="0.15">
      <c r="F1215" s="26"/>
    </row>
    <row r="1216" spans="6:6" x14ac:dyDescent="0.15">
      <c r="F1216" s="26"/>
    </row>
    <row r="1217" spans="6:6" x14ac:dyDescent="0.15">
      <c r="F1217" s="26"/>
    </row>
    <row r="1218" spans="6:6" x14ac:dyDescent="0.15">
      <c r="F1218" s="26"/>
    </row>
    <row r="1219" spans="6:6" x14ac:dyDescent="0.15">
      <c r="F1219" s="26"/>
    </row>
    <row r="1220" spans="6:6" x14ac:dyDescent="0.15">
      <c r="F1220" s="26"/>
    </row>
    <row r="1221" spans="6:6" x14ac:dyDescent="0.15">
      <c r="F1221" s="26"/>
    </row>
    <row r="1222" spans="6:6" x14ac:dyDescent="0.15">
      <c r="F1222" s="26"/>
    </row>
    <row r="1223" spans="6:6" x14ac:dyDescent="0.15">
      <c r="F1223" s="26"/>
    </row>
    <row r="1224" spans="6:6" x14ac:dyDescent="0.15">
      <c r="F1224" s="26"/>
    </row>
    <row r="1225" spans="6:6" x14ac:dyDescent="0.15">
      <c r="F1225" s="26"/>
    </row>
    <row r="1226" spans="6:6" x14ac:dyDescent="0.15">
      <c r="F1226" s="26"/>
    </row>
    <row r="1227" spans="6:6" x14ac:dyDescent="0.15">
      <c r="F1227" s="26"/>
    </row>
    <row r="1228" spans="6:6" x14ac:dyDescent="0.15">
      <c r="F1228" s="26"/>
    </row>
    <row r="1229" spans="6:6" x14ac:dyDescent="0.15">
      <c r="F1229" s="26"/>
    </row>
    <row r="1230" spans="6:6" x14ac:dyDescent="0.15">
      <c r="F1230" s="26"/>
    </row>
    <row r="1231" spans="6:6" x14ac:dyDescent="0.15">
      <c r="F1231" s="26"/>
    </row>
    <row r="1232" spans="6:6" x14ac:dyDescent="0.15">
      <c r="F1232" s="26"/>
    </row>
    <row r="1233" spans="6:6" x14ac:dyDescent="0.15">
      <c r="F1233" s="26"/>
    </row>
    <row r="1234" spans="6:6" x14ac:dyDescent="0.15">
      <c r="F1234" s="26"/>
    </row>
    <row r="1235" spans="6:6" x14ac:dyDescent="0.15">
      <c r="F1235" s="26"/>
    </row>
    <row r="1236" spans="6:6" x14ac:dyDescent="0.15">
      <c r="F1236" s="26"/>
    </row>
    <row r="1237" spans="6:6" x14ac:dyDescent="0.15">
      <c r="F1237" s="26"/>
    </row>
    <row r="1238" spans="6:6" x14ac:dyDescent="0.15">
      <c r="F1238" s="26"/>
    </row>
    <row r="1239" spans="6:6" x14ac:dyDescent="0.15">
      <c r="F1239" s="26"/>
    </row>
    <row r="1240" spans="6:6" x14ac:dyDescent="0.15">
      <c r="F1240" s="26"/>
    </row>
    <row r="1241" spans="6:6" x14ac:dyDescent="0.15">
      <c r="F1241" s="26"/>
    </row>
    <row r="1242" spans="6:6" x14ac:dyDescent="0.15">
      <c r="F1242" s="26"/>
    </row>
    <row r="1243" spans="6:6" x14ac:dyDescent="0.15">
      <c r="F1243" s="26"/>
    </row>
    <row r="1244" spans="6:6" x14ac:dyDescent="0.15">
      <c r="F1244" s="26"/>
    </row>
    <row r="1245" spans="6:6" x14ac:dyDescent="0.15">
      <c r="F1245" s="26"/>
    </row>
    <row r="1246" spans="6:6" x14ac:dyDescent="0.15">
      <c r="F1246" s="26"/>
    </row>
    <row r="1247" spans="6:6" x14ac:dyDescent="0.15">
      <c r="F1247" s="26"/>
    </row>
    <row r="1248" spans="6:6" x14ac:dyDescent="0.15">
      <c r="F1248" s="26"/>
    </row>
    <row r="1249" spans="6:6" x14ac:dyDescent="0.15">
      <c r="F1249" s="26"/>
    </row>
    <row r="1250" spans="6:6" x14ac:dyDescent="0.15">
      <c r="F1250" s="26"/>
    </row>
    <row r="1251" spans="6:6" x14ac:dyDescent="0.15">
      <c r="F1251" s="26"/>
    </row>
    <row r="1252" spans="6:6" x14ac:dyDescent="0.15">
      <c r="F1252" s="26"/>
    </row>
    <row r="1253" spans="6:6" x14ac:dyDescent="0.15">
      <c r="F1253" s="26"/>
    </row>
    <row r="1254" spans="6:6" x14ac:dyDescent="0.15">
      <c r="F1254" s="26"/>
    </row>
    <row r="1255" spans="6:6" x14ac:dyDescent="0.15">
      <c r="F1255" s="26"/>
    </row>
    <row r="1256" spans="6:6" x14ac:dyDescent="0.15">
      <c r="F1256" s="26"/>
    </row>
    <row r="1257" spans="6:6" x14ac:dyDescent="0.15">
      <c r="F1257" s="26"/>
    </row>
    <row r="1258" spans="6:6" x14ac:dyDescent="0.15">
      <c r="F1258" s="26"/>
    </row>
    <row r="1259" spans="6:6" x14ac:dyDescent="0.15">
      <c r="F1259" s="26"/>
    </row>
    <row r="1260" spans="6:6" x14ac:dyDescent="0.15">
      <c r="F1260" s="26"/>
    </row>
    <row r="1261" spans="6:6" x14ac:dyDescent="0.15">
      <c r="F1261" s="26"/>
    </row>
    <row r="1262" spans="6:6" x14ac:dyDescent="0.15">
      <c r="F1262" s="26"/>
    </row>
    <row r="1263" spans="6:6" x14ac:dyDescent="0.15">
      <c r="F1263" s="26"/>
    </row>
    <row r="1264" spans="6:6" x14ac:dyDescent="0.15">
      <c r="F1264" s="26"/>
    </row>
    <row r="1265" spans="6:6" x14ac:dyDescent="0.15">
      <c r="F1265" s="26"/>
    </row>
    <row r="1266" spans="6:6" x14ac:dyDescent="0.15">
      <c r="F1266" s="26"/>
    </row>
    <row r="1267" spans="6:6" x14ac:dyDescent="0.15">
      <c r="F1267" s="26"/>
    </row>
    <row r="1268" spans="6:6" x14ac:dyDescent="0.15">
      <c r="F1268" s="26"/>
    </row>
    <row r="1269" spans="6:6" x14ac:dyDescent="0.15">
      <c r="F1269" s="26"/>
    </row>
    <row r="1270" spans="6:6" x14ac:dyDescent="0.15">
      <c r="F1270" s="26"/>
    </row>
    <row r="1271" spans="6:6" x14ac:dyDescent="0.15">
      <c r="F1271" s="26"/>
    </row>
    <row r="1272" spans="6:6" x14ac:dyDescent="0.15">
      <c r="F1272" s="26"/>
    </row>
    <row r="1273" spans="6:6" x14ac:dyDescent="0.15">
      <c r="F1273" s="26"/>
    </row>
    <row r="1274" spans="6:6" x14ac:dyDescent="0.15">
      <c r="F1274" s="26"/>
    </row>
    <row r="1275" spans="6:6" x14ac:dyDescent="0.15">
      <c r="F1275" s="26"/>
    </row>
    <row r="1276" spans="6:6" x14ac:dyDescent="0.15">
      <c r="F1276" s="26"/>
    </row>
    <row r="1277" spans="6:6" x14ac:dyDescent="0.15">
      <c r="F1277" s="26"/>
    </row>
    <row r="1278" spans="6:6" x14ac:dyDescent="0.15">
      <c r="F1278" s="26"/>
    </row>
    <row r="1279" spans="6:6" x14ac:dyDescent="0.15">
      <c r="F1279" s="26"/>
    </row>
    <row r="1280" spans="6:6" x14ac:dyDescent="0.15">
      <c r="F1280" s="26"/>
    </row>
    <row r="1281" spans="6:6" x14ac:dyDescent="0.15">
      <c r="F1281" s="26"/>
    </row>
    <row r="1282" spans="6:6" x14ac:dyDescent="0.15">
      <c r="F1282" s="26"/>
    </row>
    <row r="1283" spans="6:6" x14ac:dyDescent="0.15">
      <c r="F1283" s="26"/>
    </row>
    <row r="1284" spans="6:6" x14ac:dyDescent="0.15">
      <c r="F1284" s="26"/>
    </row>
    <row r="1285" spans="6:6" x14ac:dyDescent="0.15">
      <c r="F1285" s="26"/>
    </row>
    <row r="1286" spans="6:6" x14ac:dyDescent="0.15">
      <c r="F1286" s="26"/>
    </row>
    <row r="1287" spans="6:6" x14ac:dyDescent="0.15">
      <c r="F1287" s="26"/>
    </row>
    <row r="1288" spans="6:6" x14ac:dyDescent="0.15">
      <c r="F1288" s="26"/>
    </row>
    <row r="1289" spans="6:6" x14ac:dyDescent="0.15">
      <c r="F1289" s="26"/>
    </row>
    <row r="1290" spans="6:6" x14ac:dyDescent="0.15">
      <c r="F1290" s="26"/>
    </row>
    <row r="1291" spans="6:6" x14ac:dyDescent="0.15">
      <c r="F1291" s="26"/>
    </row>
    <row r="1292" spans="6:6" x14ac:dyDescent="0.15">
      <c r="F1292" s="26"/>
    </row>
    <row r="1293" spans="6:6" x14ac:dyDescent="0.15">
      <c r="F1293" s="26"/>
    </row>
    <row r="1294" spans="6:6" x14ac:dyDescent="0.15">
      <c r="F1294" s="26"/>
    </row>
    <row r="1295" spans="6:6" x14ac:dyDescent="0.15">
      <c r="F1295" s="26"/>
    </row>
    <row r="1296" spans="6:6" x14ac:dyDescent="0.15">
      <c r="F1296" s="26"/>
    </row>
    <row r="1297" spans="6:6" x14ac:dyDescent="0.15">
      <c r="F1297" s="26"/>
    </row>
    <row r="1298" spans="6:6" x14ac:dyDescent="0.15">
      <c r="F1298" s="26"/>
    </row>
    <row r="1299" spans="6:6" x14ac:dyDescent="0.15">
      <c r="F1299" s="26"/>
    </row>
    <row r="1300" spans="6:6" x14ac:dyDescent="0.15">
      <c r="F1300" s="26"/>
    </row>
    <row r="1301" spans="6:6" x14ac:dyDescent="0.15">
      <c r="F1301" s="26"/>
    </row>
    <row r="1302" spans="6:6" x14ac:dyDescent="0.15">
      <c r="F1302" s="26"/>
    </row>
    <row r="1303" spans="6:6" x14ac:dyDescent="0.15">
      <c r="F1303" s="26"/>
    </row>
    <row r="1304" spans="6:6" x14ac:dyDescent="0.15">
      <c r="F1304" s="26"/>
    </row>
    <row r="1305" spans="6:6" x14ac:dyDescent="0.15">
      <c r="F1305" s="26"/>
    </row>
    <row r="1306" spans="6:6" x14ac:dyDescent="0.15">
      <c r="F1306" s="26"/>
    </row>
    <row r="1307" spans="6:6" x14ac:dyDescent="0.15">
      <c r="F1307" s="26"/>
    </row>
    <row r="1308" spans="6:6" x14ac:dyDescent="0.15">
      <c r="F1308" s="26"/>
    </row>
    <row r="1309" spans="6:6" x14ac:dyDescent="0.15">
      <c r="F1309" s="26"/>
    </row>
    <row r="1310" spans="6:6" x14ac:dyDescent="0.15">
      <c r="F1310" s="26"/>
    </row>
    <row r="1311" spans="6:6" x14ac:dyDescent="0.15">
      <c r="F1311" s="26"/>
    </row>
    <row r="1312" spans="6:6" x14ac:dyDescent="0.15">
      <c r="F1312" s="26"/>
    </row>
    <row r="1313" spans="6:6" x14ac:dyDescent="0.15">
      <c r="F1313" s="26"/>
    </row>
    <row r="1314" spans="6:6" x14ac:dyDescent="0.15">
      <c r="F1314" s="26"/>
    </row>
    <row r="1315" spans="6:6" x14ac:dyDescent="0.15">
      <c r="F1315" s="26"/>
    </row>
    <row r="1316" spans="6:6" x14ac:dyDescent="0.15">
      <c r="F1316" s="26"/>
    </row>
    <row r="1317" spans="6:6" x14ac:dyDescent="0.15">
      <c r="F1317" s="26"/>
    </row>
    <row r="1318" spans="6:6" x14ac:dyDescent="0.15">
      <c r="F1318" s="26"/>
    </row>
    <row r="1319" spans="6:6" x14ac:dyDescent="0.15">
      <c r="F1319" s="26"/>
    </row>
    <row r="1320" spans="6:6" x14ac:dyDescent="0.15">
      <c r="F1320" s="26"/>
    </row>
    <row r="1321" spans="6:6" x14ac:dyDescent="0.15">
      <c r="F1321" s="26"/>
    </row>
    <row r="1322" spans="6:6" x14ac:dyDescent="0.15">
      <c r="F1322" s="26"/>
    </row>
    <row r="1323" spans="6:6" x14ac:dyDescent="0.15">
      <c r="F1323" s="26"/>
    </row>
    <row r="1324" spans="6:6" x14ac:dyDescent="0.15">
      <c r="F1324" s="26"/>
    </row>
    <row r="1325" spans="6:6" x14ac:dyDescent="0.15">
      <c r="F1325" s="26"/>
    </row>
    <row r="1326" spans="6:6" x14ac:dyDescent="0.15">
      <c r="F1326" s="26"/>
    </row>
    <row r="1327" spans="6:6" x14ac:dyDescent="0.15">
      <c r="F1327" s="26"/>
    </row>
    <row r="1328" spans="6:6" x14ac:dyDescent="0.15">
      <c r="F1328" s="26"/>
    </row>
    <row r="1329" spans="6:6" x14ac:dyDescent="0.15">
      <c r="F1329" s="26"/>
    </row>
    <row r="1330" spans="6:6" x14ac:dyDescent="0.15">
      <c r="F1330" s="26"/>
    </row>
    <row r="1331" spans="6:6" x14ac:dyDescent="0.15">
      <c r="F1331" s="26"/>
    </row>
    <row r="1332" spans="6:6" x14ac:dyDescent="0.15">
      <c r="F1332" s="26"/>
    </row>
    <row r="1333" spans="6:6" x14ac:dyDescent="0.15">
      <c r="F1333" s="26"/>
    </row>
    <row r="1334" spans="6:6" x14ac:dyDescent="0.15">
      <c r="F1334" s="26"/>
    </row>
    <row r="1335" spans="6:6" x14ac:dyDescent="0.15">
      <c r="F1335" s="26"/>
    </row>
    <row r="1336" spans="6:6" x14ac:dyDescent="0.15">
      <c r="F1336" s="26"/>
    </row>
    <row r="1337" spans="6:6" x14ac:dyDescent="0.15">
      <c r="F1337" s="26"/>
    </row>
    <row r="1338" spans="6:6" x14ac:dyDescent="0.15">
      <c r="F1338" s="26"/>
    </row>
    <row r="1339" spans="6:6" x14ac:dyDescent="0.15">
      <c r="F1339" s="26"/>
    </row>
    <row r="1340" spans="6:6" x14ac:dyDescent="0.15">
      <c r="F1340" s="26"/>
    </row>
    <row r="1341" spans="6:6" x14ac:dyDescent="0.15">
      <c r="F1341" s="26"/>
    </row>
    <row r="1342" spans="6:6" x14ac:dyDescent="0.15">
      <c r="F1342" s="26"/>
    </row>
    <row r="1343" spans="6:6" x14ac:dyDescent="0.15">
      <c r="F1343" s="26"/>
    </row>
    <row r="1344" spans="6:6" x14ac:dyDescent="0.15">
      <c r="F1344" s="26"/>
    </row>
    <row r="1345" spans="6:6" x14ac:dyDescent="0.15">
      <c r="F1345" s="26"/>
    </row>
    <row r="1346" spans="6:6" x14ac:dyDescent="0.15">
      <c r="F1346" s="26"/>
    </row>
    <row r="1347" spans="6:6" x14ac:dyDescent="0.15">
      <c r="F1347" s="26"/>
    </row>
    <row r="1348" spans="6:6" x14ac:dyDescent="0.15">
      <c r="F1348" s="26"/>
    </row>
    <row r="1349" spans="6:6" x14ac:dyDescent="0.15">
      <c r="F1349" s="26"/>
    </row>
    <row r="1350" spans="6:6" x14ac:dyDescent="0.15">
      <c r="F1350" s="26"/>
    </row>
    <row r="1351" spans="6:6" x14ac:dyDescent="0.15">
      <c r="F1351" s="26"/>
    </row>
    <row r="1352" spans="6:6" x14ac:dyDescent="0.15">
      <c r="F1352" s="26"/>
    </row>
    <row r="1353" spans="6:6" x14ac:dyDescent="0.15">
      <c r="F1353" s="26"/>
    </row>
    <row r="1354" spans="6:6" x14ac:dyDescent="0.15">
      <c r="F1354" s="26"/>
    </row>
    <row r="1355" spans="6:6" x14ac:dyDescent="0.15">
      <c r="F1355" s="26"/>
    </row>
    <row r="1356" spans="6:6" x14ac:dyDescent="0.15">
      <c r="F1356" s="26"/>
    </row>
    <row r="1357" spans="6:6" x14ac:dyDescent="0.15">
      <c r="F1357" s="26"/>
    </row>
    <row r="1358" spans="6:6" x14ac:dyDescent="0.15">
      <c r="F1358" s="26"/>
    </row>
    <row r="1359" spans="6:6" x14ac:dyDescent="0.15">
      <c r="F1359" s="26"/>
    </row>
    <row r="1360" spans="6:6" x14ac:dyDescent="0.15">
      <c r="F1360" s="26"/>
    </row>
    <row r="1361" spans="6:6" x14ac:dyDescent="0.15">
      <c r="F1361" s="26"/>
    </row>
    <row r="1362" spans="6:6" x14ac:dyDescent="0.15">
      <c r="F1362" s="26"/>
    </row>
    <row r="1363" spans="6:6" x14ac:dyDescent="0.15">
      <c r="F1363" s="26"/>
    </row>
    <row r="1364" spans="6:6" x14ac:dyDescent="0.15">
      <c r="F1364" s="26"/>
    </row>
    <row r="1365" spans="6:6" x14ac:dyDescent="0.15">
      <c r="F1365" s="26"/>
    </row>
    <row r="1366" spans="6:6" x14ac:dyDescent="0.15">
      <c r="F1366" s="26"/>
    </row>
    <row r="1367" spans="6:6" x14ac:dyDescent="0.15">
      <c r="F1367" s="26"/>
    </row>
    <row r="1368" spans="6:6" x14ac:dyDescent="0.15">
      <c r="F1368" s="26"/>
    </row>
    <row r="1369" spans="6:6" x14ac:dyDescent="0.15">
      <c r="F1369" s="26"/>
    </row>
    <row r="1370" spans="6:6" x14ac:dyDescent="0.15">
      <c r="F1370" s="26"/>
    </row>
    <row r="1371" spans="6:6" x14ac:dyDescent="0.15">
      <c r="F1371" s="26"/>
    </row>
    <row r="1372" spans="6:6" x14ac:dyDescent="0.15">
      <c r="F1372" s="26"/>
    </row>
    <row r="1373" spans="6:6" x14ac:dyDescent="0.15">
      <c r="F1373" s="26"/>
    </row>
    <row r="1374" spans="6:6" x14ac:dyDescent="0.15">
      <c r="F1374" s="26"/>
    </row>
    <row r="1375" spans="6:6" x14ac:dyDescent="0.15">
      <c r="F1375" s="26"/>
    </row>
    <row r="1376" spans="6:6" x14ac:dyDescent="0.15">
      <c r="F1376" s="26"/>
    </row>
    <row r="1377" spans="6:6" x14ac:dyDescent="0.15">
      <c r="F1377" s="26"/>
    </row>
    <row r="1378" spans="6:6" x14ac:dyDescent="0.15">
      <c r="F1378" s="26"/>
    </row>
    <row r="1379" spans="6:6" x14ac:dyDescent="0.15">
      <c r="F1379" s="26"/>
    </row>
    <row r="1380" spans="6:6" x14ac:dyDescent="0.15">
      <c r="F1380" s="26"/>
    </row>
    <row r="1381" spans="6:6" x14ac:dyDescent="0.15">
      <c r="F1381" s="26"/>
    </row>
    <row r="1382" spans="6:6" x14ac:dyDescent="0.15">
      <c r="F1382" s="26"/>
    </row>
    <row r="1383" spans="6:6" x14ac:dyDescent="0.15">
      <c r="F1383" s="26"/>
    </row>
    <row r="1384" spans="6:6" x14ac:dyDescent="0.15">
      <c r="F1384" s="26"/>
    </row>
    <row r="1385" spans="6:6" x14ac:dyDescent="0.15">
      <c r="F1385" s="26"/>
    </row>
    <row r="1386" spans="6:6" x14ac:dyDescent="0.15">
      <c r="F1386" s="26"/>
    </row>
    <row r="1387" spans="6:6" x14ac:dyDescent="0.15">
      <c r="F1387" s="26"/>
    </row>
    <row r="1388" spans="6:6" x14ac:dyDescent="0.15">
      <c r="F1388" s="26"/>
    </row>
    <row r="1389" spans="6:6" x14ac:dyDescent="0.15">
      <c r="F1389" s="26"/>
    </row>
    <row r="1390" spans="6:6" x14ac:dyDescent="0.15">
      <c r="F1390" s="26"/>
    </row>
    <row r="1391" spans="6:6" x14ac:dyDescent="0.15">
      <c r="F1391" s="26"/>
    </row>
    <row r="1392" spans="6:6" x14ac:dyDescent="0.15">
      <c r="F1392" s="26"/>
    </row>
    <row r="1393" spans="6:6" x14ac:dyDescent="0.15">
      <c r="F1393" s="26"/>
    </row>
    <row r="1394" spans="6:6" x14ac:dyDescent="0.15">
      <c r="F1394" s="26"/>
    </row>
    <row r="1395" spans="6:6" x14ac:dyDescent="0.15">
      <c r="F1395" s="26"/>
    </row>
    <row r="1396" spans="6:6" x14ac:dyDescent="0.15">
      <c r="F1396" s="26"/>
    </row>
    <row r="1397" spans="6:6" x14ac:dyDescent="0.15">
      <c r="F1397" s="26"/>
    </row>
    <row r="1398" spans="6:6" x14ac:dyDescent="0.15">
      <c r="F1398" s="26"/>
    </row>
    <row r="1399" spans="6:6" x14ac:dyDescent="0.15">
      <c r="F1399" s="26"/>
    </row>
    <row r="1400" spans="6:6" x14ac:dyDescent="0.15">
      <c r="F1400" s="26"/>
    </row>
    <row r="1401" spans="6:6" x14ac:dyDescent="0.15">
      <c r="F1401" s="26"/>
    </row>
    <row r="1402" spans="6:6" x14ac:dyDescent="0.15">
      <c r="F1402" s="26"/>
    </row>
    <row r="1403" spans="6:6" x14ac:dyDescent="0.15">
      <c r="F1403" s="26"/>
    </row>
    <row r="1404" spans="6:6" x14ac:dyDescent="0.15">
      <c r="F1404" s="26"/>
    </row>
    <row r="1405" spans="6:6" x14ac:dyDescent="0.15">
      <c r="F1405" s="26"/>
    </row>
    <row r="1406" spans="6:6" x14ac:dyDescent="0.15">
      <c r="F1406" s="26"/>
    </row>
    <row r="1407" spans="6:6" x14ac:dyDescent="0.15">
      <c r="F1407" s="26"/>
    </row>
    <row r="1408" spans="6:6" x14ac:dyDescent="0.15">
      <c r="F1408" s="26"/>
    </row>
    <row r="1409" spans="6:6" x14ac:dyDescent="0.15">
      <c r="F1409" s="26"/>
    </row>
    <row r="1410" spans="6:6" x14ac:dyDescent="0.15">
      <c r="F1410" s="26"/>
    </row>
    <row r="1411" spans="6:6" x14ac:dyDescent="0.15">
      <c r="F1411" s="26"/>
    </row>
    <row r="1412" spans="6:6" x14ac:dyDescent="0.15">
      <c r="F1412" s="26"/>
    </row>
    <row r="1413" spans="6:6" x14ac:dyDescent="0.15">
      <c r="F1413" s="26"/>
    </row>
    <row r="1414" spans="6:6" x14ac:dyDescent="0.15">
      <c r="F1414" s="26"/>
    </row>
    <row r="1415" spans="6:6" x14ac:dyDescent="0.15">
      <c r="F1415" s="26"/>
    </row>
    <row r="1416" spans="6:6" x14ac:dyDescent="0.15">
      <c r="F1416" s="26"/>
    </row>
    <row r="1417" spans="6:6" x14ac:dyDescent="0.15">
      <c r="F1417" s="26"/>
    </row>
    <row r="1418" spans="6:6" x14ac:dyDescent="0.15">
      <c r="F1418" s="26"/>
    </row>
    <row r="1419" spans="6:6" x14ac:dyDescent="0.15">
      <c r="F1419" s="26"/>
    </row>
    <row r="1420" spans="6:6" x14ac:dyDescent="0.15">
      <c r="F1420" s="26"/>
    </row>
    <row r="1421" spans="6:6" x14ac:dyDescent="0.15">
      <c r="F1421" s="26"/>
    </row>
    <row r="1422" spans="6:6" x14ac:dyDescent="0.15">
      <c r="F1422" s="26"/>
    </row>
    <row r="1423" spans="6:6" x14ac:dyDescent="0.15">
      <c r="F1423" s="26"/>
    </row>
    <row r="1424" spans="6:6" x14ac:dyDescent="0.15">
      <c r="F1424" s="26"/>
    </row>
    <row r="1425" spans="6:6" x14ac:dyDescent="0.15">
      <c r="F1425" s="26"/>
    </row>
    <row r="1426" spans="6:6" x14ac:dyDescent="0.15">
      <c r="F1426" s="26"/>
    </row>
    <row r="1427" spans="6:6" x14ac:dyDescent="0.15">
      <c r="F1427" s="26"/>
    </row>
    <row r="1428" spans="6:6" x14ac:dyDescent="0.15">
      <c r="F1428" s="26"/>
    </row>
    <row r="1429" spans="6:6" x14ac:dyDescent="0.15">
      <c r="F1429" s="26"/>
    </row>
    <row r="1430" spans="6:6" x14ac:dyDescent="0.15">
      <c r="F1430" s="26"/>
    </row>
    <row r="1431" spans="6:6" x14ac:dyDescent="0.15">
      <c r="F1431" s="26"/>
    </row>
    <row r="1432" spans="6:6" x14ac:dyDescent="0.15">
      <c r="F1432" s="26"/>
    </row>
    <row r="1433" spans="6:6" x14ac:dyDescent="0.15">
      <c r="F1433" s="26"/>
    </row>
    <row r="1434" spans="6:6" x14ac:dyDescent="0.15">
      <c r="F1434" s="26"/>
    </row>
    <row r="1435" spans="6:6" x14ac:dyDescent="0.15">
      <c r="F1435" s="26"/>
    </row>
    <row r="1436" spans="6:6" x14ac:dyDescent="0.15">
      <c r="F1436" s="26"/>
    </row>
    <row r="1437" spans="6:6" x14ac:dyDescent="0.15">
      <c r="F1437" s="26"/>
    </row>
    <row r="1438" spans="6:6" x14ac:dyDescent="0.15">
      <c r="F1438" s="26"/>
    </row>
    <row r="1439" spans="6:6" x14ac:dyDescent="0.15">
      <c r="F1439" s="26"/>
    </row>
    <row r="1440" spans="6:6" x14ac:dyDescent="0.15">
      <c r="F1440" s="26"/>
    </row>
    <row r="1441" spans="6:6" x14ac:dyDescent="0.15">
      <c r="F1441" s="26"/>
    </row>
    <row r="1442" spans="6:6" x14ac:dyDescent="0.15">
      <c r="F1442" s="26"/>
    </row>
    <row r="1443" spans="6:6" x14ac:dyDescent="0.15">
      <c r="F1443" s="26"/>
    </row>
    <row r="1444" spans="6:6" x14ac:dyDescent="0.15">
      <c r="F1444" s="26"/>
    </row>
    <row r="1445" spans="6:6" x14ac:dyDescent="0.15">
      <c r="F1445" s="26"/>
    </row>
    <row r="1446" spans="6:6" x14ac:dyDescent="0.15">
      <c r="F1446" s="26"/>
    </row>
    <row r="1447" spans="6:6" x14ac:dyDescent="0.15">
      <c r="F1447" s="26"/>
    </row>
    <row r="1448" spans="6:6" x14ac:dyDescent="0.15">
      <c r="F1448" s="26"/>
    </row>
    <row r="1449" spans="6:6" x14ac:dyDescent="0.15">
      <c r="F1449" s="26"/>
    </row>
    <row r="1450" spans="6:6" x14ac:dyDescent="0.15">
      <c r="F1450" s="26"/>
    </row>
    <row r="1451" spans="6:6" x14ac:dyDescent="0.15">
      <c r="F1451" s="26"/>
    </row>
    <row r="1452" spans="6:6" x14ac:dyDescent="0.15">
      <c r="F1452" s="26"/>
    </row>
    <row r="1453" spans="6:6" x14ac:dyDescent="0.15">
      <c r="F1453" s="26"/>
    </row>
    <row r="1454" spans="6:6" x14ac:dyDescent="0.15">
      <c r="F1454" s="26"/>
    </row>
    <row r="1455" spans="6:6" x14ac:dyDescent="0.15">
      <c r="F1455" s="26"/>
    </row>
    <row r="1456" spans="6:6" x14ac:dyDescent="0.15">
      <c r="F1456" s="26"/>
    </row>
    <row r="1457" spans="6:6" x14ac:dyDescent="0.15">
      <c r="F1457" s="26"/>
    </row>
    <row r="1458" spans="6:6" x14ac:dyDescent="0.15">
      <c r="F1458" s="26"/>
    </row>
    <row r="1459" spans="6:6" x14ac:dyDescent="0.15">
      <c r="F1459" s="26"/>
    </row>
    <row r="1460" spans="6:6" x14ac:dyDescent="0.15">
      <c r="F1460" s="26"/>
    </row>
    <row r="1461" spans="6:6" x14ac:dyDescent="0.15">
      <c r="F1461" s="26"/>
    </row>
    <row r="1462" spans="6:6" x14ac:dyDescent="0.15">
      <c r="F1462" s="26"/>
    </row>
    <row r="1463" spans="6:6" x14ac:dyDescent="0.15">
      <c r="F1463" s="26"/>
    </row>
    <row r="1464" spans="6:6" x14ac:dyDescent="0.15">
      <c r="F1464" s="26"/>
    </row>
    <row r="1465" spans="6:6" x14ac:dyDescent="0.15">
      <c r="F1465" s="26"/>
    </row>
    <row r="1466" spans="6:6" x14ac:dyDescent="0.15">
      <c r="F1466" s="26"/>
    </row>
    <row r="1467" spans="6:6" x14ac:dyDescent="0.15">
      <c r="F1467" s="26"/>
    </row>
    <row r="1468" spans="6:6" x14ac:dyDescent="0.15">
      <c r="F1468" s="26"/>
    </row>
    <row r="1469" spans="6:6" x14ac:dyDescent="0.15">
      <c r="F1469" s="26"/>
    </row>
    <row r="1470" spans="6:6" x14ac:dyDescent="0.15">
      <c r="F1470" s="26"/>
    </row>
    <row r="1471" spans="6:6" x14ac:dyDescent="0.15">
      <c r="F1471" s="26"/>
    </row>
    <row r="1472" spans="6:6" x14ac:dyDescent="0.15">
      <c r="F1472" s="26"/>
    </row>
    <row r="1473" spans="6:6" x14ac:dyDescent="0.15">
      <c r="F1473" s="26"/>
    </row>
    <row r="1474" spans="6:6" x14ac:dyDescent="0.15">
      <c r="F1474" s="26"/>
    </row>
    <row r="1475" spans="6:6" x14ac:dyDescent="0.15">
      <c r="F1475" s="26"/>
    </row>
    <row r="1476" spans="6:6" x14ac:dyDescent="0.15">
      <c r="F1476" s="26"/>
    </row>
    <row r="1477" spans="6:6" x14ac:dyDescent="0.15">
      <c r="F1477" s="26"/>
    </row>
    <row r="1478" spans="6:6" x14ac:dyDescent="0.15">
      <c r="F1478" s="26"/>
    </row>
    <row r="1479" spans="6:6" x14ac:dyDescent="0.15">
      <c r="F1479" s="26"/>
    </row>
    <row r="1480" spans="6:6" x14ac:dyDescent="0.15">
      <c r="F1480" s="26"/>
    </row>
    <row r="1481" spans="6:6" x14ac:dyDescent="0.15">
      <c r="F1481" s="26"/>
    </row>
    <row r="1482" spans="6:6" x14ac:dyDescent="0.15">
      <c r="F1482" s="26"/>
    </row>
    <row r="1483" spans="6:6" x14ac:dyDescent="0.15">
      <c r="F1483" s="26"/>
    </row>
    <row r="1484" spans="6:6" x14ac:dyDescent="0.15">
      <c r="F1484" s="26"/>
    </row>
    <row r="1485" spans="6:6" x14ac:dyDescent="0.15">
      <c r="F1485" s="26"/>
    </row>
    <row r="1486" spans="6:6" x14ac:dyDescent="0.15">
      <c r="F1486" s="26"/>
    </row>
    <row r="1487" spans="6:6" x14ac:dyDescent="0.15">
      <c r="F1487" s="26"/>
    </row>
    <row r="1488" spans="6:6" x14ac:dyDescent="0.15">
      <c r="F1488" s="26"/>
    </row>
    <row r="1489" spans="6:6" x14ac:dyDescent="0.15">
      <c r="F1489" s="26"/>
    </row>
    <row r="1490" spans="6:6" x14ac:dyDescent="0.15">
      <c r="F1490" s="26"/>
    </row>
    <row r="1491" spans="6:6" x14ac:dyDescent="0.15">
      <c r="F1491" s="26"/>
    </row>
    <row r="1492" spans="6:6" x14ac:dyDescent="0.15">
      <c r="F1492" s="26"/>
    </row>
    <row r="1493" spans="6:6" x14ac:dyDescent="0.15">
      <c r="F1493" s="26"/>
    </row>
    <row r="1494" spans="6:6" x14ac:dyDescent="0.15">
      <c r="F1494" s="26"/>
    </row>
    <row r="1495" spans="6:6" x14ac:dyDescent="0.15">
      <c r="F1495" s="26"/>
    </row>
    <row r="1496" spans="6:6" x14ac:dyDescent="0.15">
      <c r="F1496" s="26"/>
    </row>
    <row r="1497" spans="6:6" x14ac:dyDescent="0.15">
      <c r="F1497" s="26"/>
    </row>
    <row r="1498" spans="6:6" x14ac:dyDescent="0.15">
      <c r="F1498" s="26"/>
    </row>
    <row r="1499" spans="6:6" x14ac:dyDescent="0.15">
      <c r="F1499" s="26"/>
    </row>
    <row r="1500" spans="6:6" x14ac:dyDescent="0.15">
      <c r="F1500" s="26"/>
    </row>
    <row r="1501" spans="6:6" x14ac:dyDescent="0.15">
      <c r="F1501" s="26"/>
    </row>
    <row r="1502" spans="6:6" x14ac:dyDescent="0.15">
      <c r="F1502" s="26"/>
    </row>
    <row r="1503" spans="6:6" x14ac:dyDescent="0.15">
      <c r="F1503" s="26"/>
    </row>
    <row r="1504" spans="6:6" x14ac:dyDescent="0.15">
      <c r="F1504" s="26"/>
    </row>
    <row r="1505" spans="6:6" x14ac:dyDescent="0.15">
      <c r="F1505" s="26"/>
    </row>
    <row r="1506" spans="6:6" x14ac:dyDescent="0.15">
      <c r="F1506" s="26"/>
    </row>
    <row r="1507" spans="6:6" x14ac:dyDescent="0.15">
      <c r="F1507" s="26"/>
    </row>
    <row r="1508" spans="6:6" x14ac:dyDescent="0.15">
      <c r="F1508" s="26"/>
    </row>
    <row r="1509" spans="6:6" x14ac:dyDescent="0.15">
      <c r="F1509" s="26"/>
    </row>
    <row r="1510" spans="6:6" x14ac:dyDescent="0.15">
      <c r="F1510" s="26"/>
    </row>
    <row r="1511" spans="6:6" x14ac:dyDescent="0.15">
      <c r="F1511" s="26"/>
    </row>
    <row r="1512" spans="6:6" x14ac:dyDescent="0.15">
      <c r="F1512" s="26"/>
    </row>
    <row r="1513" spans="6:6" x14ac:dyDescent="0.15">
      <c r="F1513" s="26"/>
    </row>
    <row r="1514" spans="6:6" x14ac:dyDescent="0.15">
      <c r="F1514" s="26"/>
    </row>
    <row r="1515" spans="6:6" x14ac:dyDescent="0.15">
      <c r="F1515" s="26"/>
    </row>
    <row r="1516" spans="6:6" x14ac:dyDescent="0.15">
      <c r="F1516" s="26"/>
    </row>
    <row r="1517" spans="6:6" x14ac:dyDescent="0.15">
      <c r="F1517" s="26"/>
    </row>
    <row r="1518" spans="6:6" x14ac:dyDescent="0.15">
      <c r="F1518" s="26"/>
    </row>
    <row r="1519" spans="6:6" x14ac:dyDescent="0.15">
      <c r="F1519" s="26"/>
    </row>
    <row r="1520" spans="6:6" x14ac:dyDescent="0.15">
      <c r="F1520" s="26"/>
    </row>
    <row r="1521" spans="6:6" x14ac:dyDescent="0.15">
      <c r="F1521" s="26"/>
    </row>
    <row r="1522" spans="6:6" x14ac:dyDescent="0.15">
      <c r="F1522" s="26"/>
    </row>
    <row r="1523" spans="6:6" x14ac:dyDescent="0.15">
      <c r="F1523" s="26"/>
    </row>
    <row r="1524" spans="6:6" x14ac:dyDescent="0.15">
      <c r="F1524" s="26"/>
    </row>
    <row r="1525" spans="6:6" x14ac:dyDescent="0.15">
      <c r="F1525" s="26"/>
    </row>
    <row r="1526" spans="6:6" x14ac:dyDescent="0.15">
      <c r="F1526" s="26"/>
    </row>
    <row r="1527" spans="6:6" x14ac:dyDescent="0.15">
      <c r="F1527" s="26"/>
    </row>
    <row r="1528" spans="6:6" x14ac:dyDescent="0.15">
      <c r="F1528" s="26"/>
    </row>
    <row r="1529" spans="6:6" x14ac:dyDescent="0.15">
      <c r="F1529" s="26"/>
    </row>
    <row r="1530" spans="6:6" x14ac:dyDescent="0.15">
      <c r="F1530" s="26"/>
    </row>
    <row r="1531" spans="6:6" x14ac:dyDescent="0.15">
      <c r="F1531" s="26"/>
    </row>
    <row r="1532" spans="6:6" x14ac:dyDescent="0.15">
      <c r="F1532" s="26"/>
    </row>
    <row r="1533" spans="6:6" x14ac:dyDescent="0.15">
      <c r="F1533" s="26"/>
    </row>
    <row r="1534" spans="6:6" x14ac:dyDescent="0.15">
      <c r="F1534" s="26"/>
    </row>
    <row r="1535" spans="6:6" x14ac:dyDescent="0.15">
      <c r="F1535" s="26"/>
    </row>
    <row r="1536" spans="6:6" x14ac:dyDescent="0.15">
      <c r="F1536" s="26"/>
    </row>
    <row r="1537" spans="6:6" x14ac:dyDescent="0.15">
      <c r="F1537" s="26"/>
    </row>
    <row r="1538" spans="6:6" x14ac:dyDescent="0.15">
      <c r="F1538" s="26"/>
    </row>
    <row r="1539" spans="6:6" x14ac:dyDescent="0.15">
      <c r="F1539" s="26"/>
    </row>
    <row r="1540" spans="6:6" x14ac:dyDescent="0.15">
      <c r="F1540" s="26"/>
    </row>
    <row r="1541" spans="6:6" x14ac:dyDescent="0.15">
      <c r="F1541" s="26"/>
    </row>
    <row r="1542" spans="6:6" x14ac:dyDescent="0.15">
      <c r="F1542" s="26"/>
    </row>
    <row r="1543" spans="6:6" x14ac:dyDescent="0.15">
      <c r="F1543" s="26"/>
    </row>
    <row r="1544" spans="6:6" x14ac:dyDescent="0.15">
      <c r="F1544" s="26"/>
    </row>
    <row r="1545" spans="6:6" x14ac:dyDescent="0.15">
      <c r="F1545" s="26"/>
    </row>
    <row r="1546" spans="6:6" x14ac:dyDescent="0.15">
      <c r="F1546" s="26"/>
    </row>
    <row r="1547" spans="6:6" x14ac:dyDescent="0.15">
      <c r="F1547" s="26"/>
    </row>
    <row r="1548" spans="6:6" x14ac:dyDescent="0.15">
      <c r="F1548" s="26"/>
    </row>
    <row r="1549" spans="6:6" x14ac:dyDescent="0.15">
      <c r="F1549" s="26"/>
    </row>
    <row r="1550" spans="6:6" x14ac:dyDescent="0.15">
      <c r="F1550" s="26"/>
    </row>
    <row r="1551" spans="6:6" x14ac:dyDescent="0.15">
      <c r="F1551" s="26"/>
    </row>
    <row r="1552" spans="6:6" x14ac:dyDescent="0.15">
      <c r="F1552" s="26"/>
    </row>
    <row r="1553" spans="6:6" x14ac:dyDescent="0.15">
      <c r="F1553" s="26"/>
    </row>
    <row r="1554" spans="6:6" x14ac:dyDescent="0.15">
      <c r="F1554" s="26"/>
    </row>
    <row r="1555" spans="6:6" x14ac:dyDescent="0.15">
      <c r="F1555" s="26"/>
    </row>
    <row r="1556" spans="6:6" x14ac:dyDescent="0.15">
      <c r="F1556" s="26"/>
    </row>
    <row r="1557" spans="6:6" x14ac:dyDescent="0.15">
      <c r="F1557" s="26"/>
    </row>
    <row r="1558" spans="6:6" x14ac:dyDescent="0.15">
      <c r="F1558" s="26"/>
    </row>
    <row r="1559" spans="6:6" x14ac:dyDescent="0.15">
      <c r="F1559" s="26"/>
    </row>
    <row r="1560" spans="6:6" x14ac:dyDescent="0.15">
      <c r="F1560" s="26"/>
    </row>
    <row r="1561" spans="6:6" x14ac:dyDescent="0.15">
      <c r="F1561" s="26"/>
    </row>
    <row r="1562" spans="6:6" x14ac:dyDescent="0.15">
      <c r="F1562" s="26"/>
    </row>
    <row r="1563" spans="6:6" x14ac:dyDescent="0.15">
      <c r="F1563" s="26"/>
    </row>
    <row r="1564" spans="6:6" x14ac:dyDescent="0.15">
      <c r="F1564" s="26"/>
    </row>
    <row r="1565" spans="6:6" x14ac:dyDescent="0.15">
      <c r="F1565" s="26"/>
    </row>
    <row r="1566" spans="6:6" x14ac:dyDescent="0.15">
      <c r="F1566" s="26"/>
    </row>
    <row r="1567" spans="6:6" x14ac:dyDescent="0.15">
      <c r="F1567" s="26"/>
    </row>
    <row r="1568" spans="6:6" x14ac:dyDescent="0.15">
      <c r="F1568" s="26"/>
    </row>
    <row r="1569" spans="6:6" x14ac:dyDescent="0.15">
      <c r="F1569" s="26"/>
    </row>
    <row r="1570" spans="6:6" x14ac:dyDescent="0.15">
      <c r="F1570" s="26"/>
    </row>
    <row r="1571" spans="6:6" x14ac:dyDescent="0.15">
      <c r="F1571" s="26"/>
    </row>
    <row r="1572" spans="6:6" x14ac:dyDescent="0.15">
      <c r="F1572" s="26"/>
    </row>
    <row r="1573" spans="6:6" x14ac:dyDescent="0.15">
      <c r="F1573" s="26"/>
    </row>
    <row r="1574" spans="6:6" x14ac:dyDescent="0.15">
      <c r="F1574" s="26"/>
    </row>
    <row r="1575" spans="6:6" x14ac:dyDescent="0.15">
      <c r="F1575" s="26"/>
    </row>
    <row r="1576" spans="6:6" x14ac:dyDescent="0.15">
      <c r="F1576" s="26"/>
    </row>
    <row r="1577" spans="6:6" x14ac:dyDescent="0.15">
      <c r="F1577" s="26"/>
    </row>
    <row r="1578" spans="6:6" x14ac:dyDescent="0.15">
      <c r="F1578" s="26"/>
    </row>
    <row r="1579" spans="6:6" x14ac:dyDescent="0.15">
      <c r="F1579" s="26"/>
    </row>
    <row r="1580" spans="6:6" x14ac:dyDescent="0.15">
      <c r="F1580" s="26"/>
    </row>
    <row r="1581" spans="6:6" x14ac:dyDescent="0.15">
      <c r="F1581" s="26"/>
    </row>
    <row r="1582" spans="6:6" x14ac:dyDescent="0.15">
      <c r="F1582" s="26"/>
    </row>
    <row r="1583" spans="6:6" x14ac:dyDescent="0.15">
      <c r="F1583" s="26"/>
    </row>
    <row r="1584" spans="6:6" x14ac:dyDescent="0.15">
      <c r="F1584" s="26"/>
    </row>
    <row r="1585" spans="6:6" x14ac:dyDescent="0.15">
      <c r="F1585" s="26"/>
    </row>
    <row r="1586" spans="6:6" x14ac:dyDescent="0.15">
      <c r="F1586" s="26"/>
    </row>
    <row r="1587" spans="6:6" x14ac:dyDescent="0.15">
      <c r="F1587" s="26"/>
    </row>
    <row r="1588" spans="6:6" x14ac:dyDescent="0.15">
      <c r="F1588" s="26"/>
    </row>
    <row r="1589" spans="6:6" x14ac:dyDescent="0.15">
      <c r="F1589" s="26"/>
    </row>
    <row r="1590" spans="6:6" x14ac:dyDescent="0.15">
      <c r="F1590" s="26"/>
    </row>
    <row r="1591" spans="6:6" x14ac:dyDescent="0.15">
      <c r="F1591" s="26"/>
    </row>
    <row r="1592" spans="6:6" x14ac:dyDescent="0.15">
      <c r="F1592" s="26"/>
    </row>
    <row r="1593" spans="6:6" x14ac:dyDescent="0.15">
      <c r="F1593" s="26"/>
    </row>
    <row r="1594" spans="6:6" x14ac:dyDescent="0.15">
      <c r="F1594" s="26"/>
    </row>
    <row r="1595" spans="6:6" x14ac:dyDescent="0.15">
      <c r="F1595" s="26"/>
    </row>
    <row r="1596" spans="6:6" x14ac:dyDescent="0.15">
      <c r="F1596" s="26"/>
    </row>
    <row r="1597" spans="6:6" x14ac:dyDescent="0.15">
      <c r="F1597" s="26"/>
    </row>
    <row r="1598" spans="6:6" x14ac:dyDescent="0.15">
      <c r="F1598" s="26"/>
    </row>
    <row r="1599" spans="6:6" x14ac:dyDescent="0.15">
      <c r="F1599" s="26"/>
    </row>
    <row r="1600" spans="6:6" x14ac:dyDescent="0.15">
      <c r="F1600" s="26"/>
    </row>
    <row r="1601" spans="6:6" x14ac:dyDescent="0.15">
      <c r="F1601" s="26"/>
    </row>
    <row r="1602" spans="6:6" x14ac:dyDescent="0.15">
      <c r="F1602" s="26"/>
    </row>
    <row r="1603" spans="6:6" x14ac:dyDescent="0.15">
      <c r="F1603" s="26"/>
    </row>
    <row r="1604" spans="6:6" x14ac:dyDescent="0.15">
      <c r="F1604" s="26"/>
    </row>
    <row r="1605" spans="6:6" x14ac:dyDescent="0.15">
      <c r="F1605" s="26"/>
    </row>
    <row r="1606" spans="6:6" x14ac:dyDescent="0.15">
      <c r="F1606" s="26"/>
    </row>
    <row r="1607" spans="6:6" x14ac:dyDescent="0.15">
      <c r="F1607" s="26"/>
    </row>
    <row r="1608" spans="6:6" x14ac:dyDescent="0.15">
      <c r="F1608" s="26"/>
    </row>
    <row r="1609" spans="6:6" x14ac:dyDescent="0.15">
      <c r="F1609" s="26"/>
    </row>
    <row r="1610" spans="6:6" x14ac:dyDescent="0.15">
      <c r="F1610" s="26"/>
    </row>
    <row r="1611" spans="6:6" x14ac:dyDescent="0.15">
      <c r="F1611" s="26"/>
    </row>
    <row r="1612" spans="6:6" x14ac:dyDescent="0.15">
      <c r="F1612" s="26"/>
    </row>
    <row r="1613" spans="6:6" x14ac:dyDescent="0.15">
      <c r="F1613" s="26"/>
    </row>
    <row r="1614" spans="6:6" x14ac:dyDescent="0.15">
      <c r="F1614" s="26"/>
    </row>
    <row r="1615" spans="6:6" x14ac:dyDescent="0.15">
      <c r="F1615" s="26"/>
    </row>
    <row r="1616" spans="6:6" x14ac:dyDescent="0.15">
      <c r="F1616" s="26"/>
    </row>
    <row r="1617" spans="6:6" x14ac:dyDescent="0.15">
      <c r="F1617" s="26"/>
    </row>
    <row r="1618" spans="6:6" x14ac:dyDescent="0.15">
      <c r="F1618" s="26"/>
    </row>
    <row r="1619" spans="6:6" x14ac:dyDescent="0.15">
      <c r="F1619" s="26"/>
    </row>
    <row r="1620" spans="6:6" x14ac:dyDescent="0.15">
      <c r="F1620" s="26"/>
    </row>
    <row r="1621" spans="6:6" x14ac:dyDescent="0.15">
      <c r="F1621" s="26"/>
    </row>
    <row r="1622" spans="6:6" x14ac:dyDescent="0.15">
      <c r="F1622" s="26"/>
    </row>
    <row r="1623" spans="6:6" x14ac:dyDescent="0.15">
      <c r="F1623" s="26"/>
    </row>
    <row r="1624" spans="6:6" x14ac:dyDescent="0.15">
      <c r="F1624" s="26"/>
    </row>
    <row r="1625" spans="6:6" x14ac:dyDescent="0.15">
      <c r="F1625" s="26"/>
    </row>
    <row r="1626" spans="6:6" x14ac:dyDescent="0.15">
      <c r="F1626" s="26"/>
    </row>
    <row r="1627" spans="6:6" x14ac:dyDescent="0.15">
      <c r="F1627" s="26"/>
    </row>
  </sheetData>
  <mergeCells count="2">
    <mergeCell ref="D1:P1"/>
    <mergeCell ref="G1023:K1023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4BF2-D4BE-495A-96D5-C2AADA4DEF33}">
  <dimension ref="A1:Q1627"/>
  <sheetViews>
    <sheetView tabSelected="1" workbookViewId="0">
      <selection activeCell="E8" sqref="E8"/>
    </sheetView>
  </sheetViews>
  <sheetFormatPr defaultColWidth="9" defaultRowHeight="13.5" x14ac:dyDescent="0.15"/>
  <cols>
    <col min="1" max="1" width="5.25" customWidth="1"/>
    <col min="2" max="2" width="15.125" customWidth="1"/>
    <col min="3" max="3" width="19.875" customWidth="1"/>
    <col min="4" max="4" width="19.625" style="29" customWidth="1"/>
    <col min="6" max="6" width="10.5" style="3" customWidth="1"/>
    <col min="7" max="11" width="6.625" hidden="1" customWidth="1"/>
    <col min="12" max="12" width="9" style="3"/>
    <col min="13" max="13" width="14" style="3" customWidth="1"/>
    <col min="14" max="14" width="7.25" style="3" customWidth="1"/>
    <col min="15" max="15" width="18.625" style="3" customWidth="1"/>
    <col min="16" max="16" width="12.125" style="4" customWidth="1"/>
    <col min="17" max="17" width="13.125" style="3" customWidth="1"/>
    <col min="18" max="18" width="6.125" customWidth="1"/>
  </cols>
  <sheetData>
    <row r="1" spans="1:17" ht="41.25" customHeight="1" x14ac:dyDescent="0.15">
      <c r="A1" s="5"/>
      <c r="B1" s="5"/>
      <c r="C1" s="5"/>
      <c r="D1" s="102" t="s">
        <v>967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7" ht="24" customHeight="1" x14ac:dyDescent="0.15">
      <c r="A2" s="6" t="s">
        <v>1</v>
      </c>
      <c r="B2" s="6" t="s">
        <v>2</v>
      </c>
      <c r="C2" s="6" t="s">
        <v>3</v>
      </c>
      <c r="D2" s="30" t="s">
        <v>4</v>
      </c>
      <c r="E2" s="6" t="s">
        <v>5</v>
      </c>
      <c r="F2" s="6" t="s">
        <v>6</v>
      </c>
      <c r="G2" s="7" t="s">
        <v>12</v>
      </c>
      <c r="H2" s="7" t="s">
        <v>37</v>
      </c>
      <c r="I2" s="13" t="s">
        <v>38</v>
      </c>
      <c r="J2" s="13" t="s">
        <v>9</v>
      </c>
      <c r="K2" s="7" t="s">
        <v>39</v>
      </c>
      <c r="L2" s="6" t="s">
        <v>40</v>
      </c>
      <c r="M2" s="6" t="s">
        <v>41</v>
      </c>
      <c r="N2" s="14" t="s">
        <v>42</v>
      </c>
      <c r="O2" s="6" t="s">
        <v>10</v>
      </c>
      <c r="P2" s="15" t="s">
        <v>43</v>
      </c>
      <c r="Q2" s="6" t="s">
        <v>44</v>
      </c>
    </row>
    <row r="3" spans="1:17" s="1" customFormat="1" ht="20.100000000000001" customHeight="1" x14ac:dyDescent="0.15">
      <c r="A3" s="6">
        <v>1</v>
      </c>
      <c r="B3" s="25" t="s">
        <v>968</v>
      </c>
      <c r="C3" s="8" t="s">
        <v>969</v>
      </c>
      <c r="D3" s="31" t="s">
        <v>970</v>
      </c>
      <c r="E3" s="6" t="s">
        <v>198</v>
      </c>
      <c r="F3" s="25">
        <v>100</v>
      </c>
      <c r="G3" s="7"/>
      <c r="H3" s="7"/>
      <c r="I3" s="16"/>
      <c r="J3" s="13"/>
      <c r="K3" s="6"/>
      <c r="L3" s="25">
        <v>7.2</v>
      </c>
      <c r="M3" s="6">
        <f t="shared" ref="M3:M22" si="0">L3*F3</f>
        <v>720</v>
      </c>
      <c r="N3" s="6"/>
      <c r="O3" s="6" t="s">
        <v>971</v>
      </c>
      <c r="P3" s="15">
        <v>1.518</v>
      </c>
      <c r="Q3" s="17"/>
    </row>
    <row r="4" spans="1:17" s="1" customFormat="1" ht="20.100000000000001" customHeight="1" x14ac:dyDescent="0.15">
      <c r="A4" s="6">
        <v>2</v>
      </c>
      <c r="B4" s="25" t="s">
        <v>972</v>
      </c>
      <c r="C4" s="8" t="s">
        <v>973</v>
      </c>
      <c r="D4" s="31" t="s">
        <v>974</v>
      </c>
      <c r="E4" s="6" t="s">
        <v>198</v>
      </c>
      <c r="F4" s="25">
        <v>100</v>
      </c>
      <c r="G4" s="7"/>
      <c r="H4" s="7"/>
      <c r="I4" s="16"/>
      <c r="J4" s="13"/>
      <c r="K4" s="6"/>
      <c r="L4" s="25">
        <v>9.6</v>
      </c>
      <c r="M4" s="6">
        <f t="shared" si="0"/>
        <v>960</v>
      </c>
      <c r="N4" s="6"/>
      <c r="O4" s="6" t="s">
        <v>975</v>
      </c>
      <c r="P4" s="15">
        <v>2.024</v>
      </c>
      <c r="Q4" s="18"/>
    </row>
    <row r="5" spans="1:17" s="1" customFormat="1" ht="20.100000000000001" customHeight="1" x14ac:dyDescent="0.15">
      <c r="A5" s="6">
        <v>3</v>
      </c>
      <c r="B5" s="25" t="s">
        <v>976</v>
      </c>
      <c r="C5" s="8" t="s">
        <v>977</v>
      </c>
      <c r="D5" s="31" t="s">
        <v>978</v>
      </c>
      <c r="E5" s="6" t="s">
        <v>198</v>
      </c>
      <c r="F5" s="25">
        <v>20</v>
      </c>
      <c r="G5" s="7"/>
      <c r="H5" s="7"/>
      <c r="I5" s="16"/>
      <c r="J5" s="13"/>
      <c r="K5" s="6"/>
      <c r="L5" s="25">
        <v>12.7</v>
      </c>
      <c r="M5" s="6">
        <f t="shared" si="0"/>
        <v>254</v>
      </c>
      <c r="N5" s="6"/>
      <c r="O5" s="6" t="s">
        <v>979</v>
      </c>
      <c r="P5" s="15">
        <v>0.59799999999999998</v>
      </c>
      <c r="Q5" s="18"/>
    </row>
    <row r="6" spans="1:17" s="1" customFormat="1" ht="20.100000000000001" customHeight="1" x14ac:dyDescent="0.15">
      <c r="A6" s="6">
        <v>4</v>
      </c>
      <c r="B6" s="32" t="s">
        <v>980</v>
      </c>
      <c r="C6" s="8" t="s">
        <v>981</v>
      </c>
      <c r="D6" s="31" t="s">
        <v>982</v>
      </c>
      <c r="E6" s="6" t="s">
        <v>198</v>
      </c>
      <c r="F6" s="25">
        <v>8</v>
      </c>
      <c r="G6" s="7"/>
      <c r="H6" s="7"/>
      <c r="I6" s="16"/>
      <c r="J6" s="13"/>
      <c r="K6" s="6"/>
      <c r="L6" s="25">
        <v>0.2</v>
      </c>
      <c r="M6" s="6">
        <f t="shared" si="0"/>
        <v>1.6</v>
      </c>
      <c r="N6" s="6"/>
      <c r="O6" s="6" t="s">
        <v>983</v>
      </c>
      <c r="P6" s="15">
        <v>2.3039999999999999E-4</v>
      </c>
      <c r="Q6" s="18"/>
    </row>
    <row r="7" spans="1:17" s="1" customFormat="1" ht="20.100000000000001" customHeight="1" x14ac:dyDescent="0.15">
      <c r="A7" s="6">
        <v>5</v>
      </c>
      <c r="B7" s="32" t="s">
        <v>984</v>
      </c>
      <c r="C7" s="8" t="s">
        <v>985</v>
      </c>
      <c r="D7" s="31" t="s">
        <v>986</v>
      </c>
      <c r="E7" s="6" t="s">
        <v>198</v>
      </c>
      <c r="F7" s="25">
        <v>272</v>
      </c>
      <c r="G7" s="7"/>
      <c r="H7" s="7"/>
      <c r="I7" s="13"/>
      <c r="J7" s="13"/>
      <c r="K7" s="6"/>
      <c r="L7" s="25">
        <v>12.3</v>
      </c>
      <c r="M7" s="6">
        <f t="shared" si="0"/>
        <v>3345.6000000000004</v>
      </c>
      <c r="N7" s="6"/>
      <c r="O7" s="6" t="s">
        <v>987</v>
      </c>
      <c r="P7" s="15">
        <v>5.5488</v>
      </c>
      <c r="Q7" s="18"/>
    </row>
    <row r="8" spans="1:17" s="1" customFormat="1" ht="20.100000000000001" customHeight="1" x14ac:dyDescent="0.15">
      <c r="A8" s="6">
        <v>6</v>
      </c>
      <c r="B8" s="32" t="s">
        <v>988</v>
      </c>
      <c r="C8" s="8" t="s">
        <v>989</v>
      </c>
      <c r="D8" s="31" t="s">
        <v>986</v>
      </c>
      <c r="E8" s="6" t="s">
        <v>198</v>
      </c>
      <c r="F8" s="25">
        <v>24</v>
      </c>
      <c r="G8" s="7"/>
      <c r="H8" s="7"/>
      <c r="I8" s="13"/>
      <c r="J8" s="13"/>
      <c r="K8" s="6"/>
      <c r="L8" s="25">
        <v>12.3</v>
      </c>
      <c r="M8" s="6">
        <f t="shared" si="0"/>
        <v>295.20000000000005</v>
      </c>
      <c r="N8" s="6"/>
      <c r="O8" s="6" t="s">
        <v>987</v>
      </c>
      <c r="P8" s="15">
        <v>0.48959999999999998</v>
      </c>
      <c r="Q8" s="18"/>
    </row>
    <row r="9" spans="1:17" s="1" customFormat="1" ht="20.100000000000001" customHeight="1" x14ac:dyDescent="0.15">
      <c r="A9" s="9">
        <v>7</v>
      </c>
      <c r="B9" s="32" t="s">
        <v>990</v>
      </c>
      <c r="C9" s="8" t="s">
        <v>991</v>
      </c>
      <c r="D9" s="31" t="s">
        <v>986</v>
      </c>
      <c r="E9" s="6" t="s">
        <v>198</v>
      </c>
      <c r="F9" s="25">
        <v>22</v>
      </c>
      <c r="G9" s="7"/>
      <c r="H9" s="7"/>
      <c r="I9" s="13"/>
      <c r="J9" s="13"/>
      <c r="K9" s="6"/>
      <c r="L9" s="25">
        <v>12.3</v>
      </c>
      <c r="M9" s="6">
        <f t="shared" si="0"/>
        <v>270.60000000000002</v>
      </c>
      <c r="N9" s="6"/>
      <c r="O9" s="6" t="s">
        <v>987</v>
      </c>
      <c r="P9" s="15">
        <v>0.44879999999999998</v>
      </c>
      <c r="Q9" s="18"/>
    </row>
    <row r="10" spans="1:17" s="1" customFormat="1" ht="20.100000000000001" customHeight="1" x14ac:dyDescent="0.15">
      <c r="A10" s="10">
        <v>8</v>
      </c>
      <c r="B10" s="32" t="s">
        <v>992</v>
      </c>
      <c r="C10" s="8" t="s">
        <v>993</v>
      </c>
      <c r="D10" s="31" t="s">
        <v>986</v>
      </c>
      <c r="E10" s="6" t="s">
        <v>198</v>
      </c>
      <c r="F10" s="25">
        <v>28</v>
      </c>
      <c r="G10" s="7"/>
      <c r="H10" s="7"/>
      <c r="I10" s="13"/>
      <c r="J10" s="13"/>
      <c r="K10" s="6"/>
      <c r="L10" s="25">
        <v>12.3</v>
      </c>
      <c r="M10" s="6">
        <f t="shared" si="0"/>
        <v>344.40000000000003</v>
      </c>
      <c r="N10" s="6"/>
      <c r="O10" s="6" t="s">
        <v>987</v>
      </c>
      <c r="P10" s="15">
        <v>0.57120000000000004</v>
      </c>
      <c r="Q10" s="18"/>
    </row>
    <row r="11" spans="1:17" s="1" customFormat="1" ht="20.100000000000001" customHeight="1" x14ac:dyDescent="0.15">
      <c r="A11" s="10">
        <v>9</v>
      </c>
      <c r="B11" s="32" t="s">
        <v>994</v>
      </c>
      <c r="C11" s="8" t="s">
        <v>995</v>
      </c>
      <c r="D11" s="31" t="s">
        <v>986</v>
      </c>
      <c r="E11" s="6" t="s">
        <v>198</v>
      </c>
      <c r="F11" s="25">
        <v>28</v>
      </c>
      <c r="G11" s="7"/>
      <c r="H11" s="7"/>
      <c r="I11" s="13"/>
      <c r="J11" s="13"/>
      <c r="K11" s="6"/>
      <c r="L11" s="25">
        <v>12.3</v>
      </c>
      <c r="M11" s="6">
        <f t="shared" si="0"/>
        <v>344.40000000000003</v>
      </c>
      <c r="N11" s="6"/>
      <c r="O11" s="6" t="s">
        <v>987</v>
      </c>
      <c r="P11" s="15">
        <v>0.57120000000000004</v>
      </c>
      <c r="Q11" s="18"/>
    </row>
    <row r="12" spans="1:17" s="1" customFormat="1" ht="20.100000000000001" customHeight="1" x14ac:dyDescent="0.15">
      <c r="A12" s="10">
        <v>10</v>
      </c>
      <c r="B12" s="32" t="s">
        <v>996</v>
      </c>
      <c r="C12" s="8" t="s">
        <v>997</v>
      </c>
      <c r="D12" s="31" t="s">
        <v>998</v>
      </c>
      <c r="E12" s="6" t="s">
        <v>198</v>
      </c>
      <c r="F12" s="25">
        <v>16</v>
      </c>
      <c r="G12" s="7"/>
      <c r="H12" s="7"/>
      <c r="I12" s="13"/>
      <c r="J12" s="13"/>
      <c r="K12" s="6"/>
      <c r="L12" s="25">
        <v>2.1</v>
      </c>
      <c r="M12" s="6">
        <f t="shared" si="0"/>
        <v>33.6</v>
      </c>
      <c r="N12" s="6"/>
      <c r="O12" s="6" t="s">
        <v>999</v>
      </c>
      <c r="P12" s="15">
        <v>2.3519999999999999E-2</v>
      </c>
      <c r="Q12" s="18"/>
    </row>
    <row r="13" spans="1:17" s="1" customFormat="1" ht="20.100000000000001" customHeight="1" x14ac:dyDescent="0.15">
      <c r="A13" s="10">
        <v>11</v>
      </c>
      <c r="B13" s="32" t="s">
        <v>1000</v>
      </c>
      <c r="C13" s="8" t="s">
        <v>1001</v>
      </c>
      <c r="D13" s="31" t="s">
        <v>1002</v>
      </c>
      <c r="E13" s="6" t="s">
        <v>198</v>
      </c>
      <c r="F13" s="25">
        <v>4</v>
      </c>
      <c r="G13" s="7"/>
      <c r="H13" s="7"/>
      <c r="I13" s="13"/>
      <c r="J13" s="13"/>
      <c r="K13" s="6"/>
      <c r="L13" s="25">
        <v>20.9</v>
      </c>
      <c r="M13" s="6">
        <f t="shared" si="0"/>
        <v>83.6</v>
      </c>
      <c r="N13" s="6"/>
      <c r="O13" s="6" t="s">
        <v>1003</v>
      </c>
      <c r="P13" s="15">
        <v>1.14E-2</v>
      </c>
      <c r="Q13" s="18"/>
    </row>
    <row r="14" spans="1:17" s="1" customFormat="1" ht="20.100000000000001" customHeight="1" x14ac:dyDescent="0.15">
      <c r="A14" s="10">
        <v>12</v>
      </c>
      <c r="B14" s="32" t="s">
        <v>1004</v>
      </c>
      <c r="C14" s="8" t="s">
        <v>1005</v>
      </c>
      <c r="D14" s="31" t="s">
        <v>1006</v>
      </c>
      <c r="E14" s="6" t="s">
        <v>198</v>
      </c>
      <c r="F14" s="25">
        <v>8</v>
      </c>
      <c r="G14" s="7"/>
      <c r="H14" s="7"/>
      <c r="I14" s="13"/>
      <c r="J14" s="13"/>
      <c r="K14" s="6"/>
      <c r="L14" s="25">
        <v>7.1</v>
      </c>
      <c r="M14" s="6">
        <f t="shared" si="0"/>
        <v>56.8</v>
      </c>
      <c r="N14" s="6"/>
      <c r="O14" s="6" t="s">
        <v>306</v>
      </c>
      <c r="P14" s="15">
        <v>7.1999999999999998E-3</v>
      </c>
      <c r="Q14" s="18"/>
    </row>
    <row r="15" spans="1:17" s="1" customFormat="1" ht="20.100000000000001" customHeight="1" x14ac:dyDescent="0.15">
      <c r="A15" s="10">
        <v>13</v>
      </c>
      <c r="B15" s="32" t="s">
        <v>1007</v>
      </c>
      <c r="C15" s="8" t="s">
        <v>1008</v>
      </c>
      <c r="D15" s="31" t="s">
        <v>1009</v>
      </c>
      <c r="E15" s="6" t="s">
        <v>198</v>
      </c>
      <c r="F15" s="25">
        <v>2</v>
      </c>
      <c r="G15" s="7"/>
      <c r="H15" s="7"/>
      <c r="I15" s="13"/>
      <c r="J15" s="13"/>
      <c r="K15" s="6"/>
      <c r="L15" s="25">
        <v>748.9</v>
      </c>
      <c r="M15" s="6">
        <f t="shared" si="0"/>
        <v>1497.8</v>
      </c>
      <c r="N15" s="6"/>
      <c r="O15" s="6" t="s">
        <v>1010</v>
      </c>
      <c r="P15" s="15">
        <v>2.4868800000000002</v>
      </c>
      <c r="Q15" s="18"/>
    </row>
    <row r="16" spans="1:17" s="1" customFormat="1" ht="20.100000000000001" customHeight="1" x14ac:dyDescent="0.15">
      <c r="A16" s="10">
        <v>14</v>
      </c>
      <c r="B16" s="32" t="s">
        <v>1011</v>
      </c>
      <c r="C16" s="8" t="s">
        <v>1012</v>
      </c>
      <c r="D16" s="31" t="s">
        <v>1013</v>
      </c>
      <c r="E16" s="6" t="s">
        <v>198</v>
      </c>
      <c r="F16" s="25">
        <v>64</v>
      </c>
      <c r="G16" s="7"/>
      <c r="H16" s="7"/>
      <c r="I16" s="13"/>
      <c r="J16" s="13"/>
      <c r="K16" s="6"/>
      <c r="L16" s="25">
        <v>1</v>
      </c>
      <c r="M16" s="6">
        <f t="shared" si="0"/>
        <v>64</v>
      </c>
      <c r="N16" s="6"/>
      <c r="O16" s="6" t="s">
        <v>1014</v>
      </c>
      <c r="P16" s="15">
        <v>8.1919999999999996E-3</v>
      </c>
      <c r="Q16" s="18"/>
    </row>
    <row r="17" spans="1:17" s="1" customFormat="1" ht="20.100000000000001" customHeight="1" x14ac:dyDescent="0.15">
      <c r="A17" s="10">
        <v>15</v>
      </c>
      <c r="B17" s="32" t="s">
        <v>1015</v>
      </c>
      <c r="C17" s="8" t="s">
        <v>1016</v>
      </c>
      <c r="D17" s="31" t="s">
        <v>1017</v>
      </c>
      <c r="E17" s="6" t="s">
        <v>198</v>
      </c>
      <c r="F17" s="25">
        <v>10</v>
      </c>
      <c r="G17" s="7"/>
      <c r="H17" s="7"/>
      <c r="I17" s="16"/>
      <c r="J17" s="13"/>
      <c r="K17" s="6"/>
      <c r="L17" s="25">
        <v>1</v>
      </c>
      <c r="M17" s="6">
        <f t="shared" si="0"/>
        <v>10</v>
      </c>
      <c r="N17" s="6"/>
      <c r="O17" s="6" t="s">
        <v>1018</v>
      </c>
      <c r="P17" s="15">
        <v>1.408E-3</v>
      </c>
      <c r="Q17" s="18"/>
    </row>
    <row r="18" spans="1:17" s="1" customFormat="1" ht="20.100000000000001" customHeight="1" x14ac:dyDescent="0.15">
      <c r="A18" s="10">
        <v>16</v>
      </c>
      <c r="B18" s="32" t="s">
        <v>1019</v>
      </c>
      <c r="C18" s="8" t="s">
        <v>1020</v>
      </c>
      <c r="D18" s="31" t="s">
        <v>1021</v>
      </c>
      <c r="E18" s="6" t="s">
        <v>198</v>
      </c>
      <c r="F18" s="25">
        <v>408</v>
      </c>
      <c r="G18" s="7"/>
      <c r="H18" s="7"/>
      <c r="I18" s="16"/>
      <c r="J18" s="13"/>
      <c r="K18" s="6"/>
      <c r="L18" s="25">
        <v>0.6</v>
      </c>
      <c r="M18" s="6">
        <f t="shared" si="0"/>
        <v>244.79999999999998</v>
      </c>
      <c r="N18" s="6"/>
      <c r="O18" s="6" t="s">
        <v>1022</v>
      </c>
      <c r="P18" s="15">
        <v>3.19872E-2</v>
      </c>
      <c r="Q18" s="18"/>
    </row>
    <row r="19" spans="1:17" s="1" customFormat="1" ht="20.100000000000001" customHeight="1" x14ac:dyDescent="0.15">
      <c r="A19" s="10">
        <v>17</v>
      </c>
      <c r="B19" s="32" t="s">
        <v>1023</v>
      </c>
      <c r="C19" s="8" t="s">
        <v>1024</v>
      </c>
      <c r="D19" s="31" t="s">
        <v>1025</v>
      </c>
      <c r="E19" s="6" t="s">
        <v>198</v>
      </c>
      <c r="F19" s="25">
        <v>48</v>
      </c>
      <c r="G19" s="7"/>
      <c r="H19" s="7"/>
      <c r="I19" s="16"/>
      <c r="J19" s="13"/>
      <c r="K19" s="6"/>
      <c r="L19" s="25">
        <v>1.1000000000000001</v>
      </c>
      <c r="M19" s="6">
        <f t="shared" si="0"/>
        <v>52.800000000000004</v>
      </c>
      <c r="N19" s="6"/>
      <c r="O19" s="6" t="s">
        <v>1026</v>
      </c>
      <c r="P19" s="15">
        <v>6.5855999999999996E-3</v>
      </c>
      <c r="Q19" s="18"/>
    </row>
    <row r="20" spans="1:17" s="1" customFormat="1" ht="20.100000000000001" customHeight="1" x14ac:dyDescent="0.15">
      <c r="A20" s="10">
        <v>18</v>
      </c>
      <c r="B20" s="32" t="s">
        <v>1027</v>
      </c>
      <c r="C20" s="8" t="s">
        <v>1028</v>
      </c>
      <c r="D20" s="31" t="s">
        <v>1029</v>
      </c>
      <c r="E20" s="6" t="s">
        <v>198</v>
      </c>
      <c r="F20" s="25">
        <v>112</v>
      </c>
      <c r="G20" s="7"/>
      <c r="H20" s="7"/>
      <c r="I20" s="13"/>
      <c r="J20" s="13"/>
      <c r="K20" s="6"/>
      <c r="L20" s="25">
        <v>1.6</v>
      </c>
      <c r="M20" s="6">
        <f t="shared" si="0"/>
        <v>179.20000000000002</v>
      </c>
      <c r="N20" s="6"/>
      <c r="O20" s="6" t="s">
        <v>1030</v>
      </c>
      <c r="P20" s="15">
        <v>2.24E-2</v>
      </c>
      <c r="Q20" s="18"/>
    </row>
    <row r="21" spans="1:17" s="1" customFormat="1" ht="20.100000000000001" customHeight="1" x14ac:dyDescent="0.15">
      <c r="A21" s="10">
        <v>19</v>
      </c>
      <c r="B21" s="32" t="s">
        <v>1031</v>
      </c>
      <c r="C21" s="8" t="s">
        <v>1032</v>
      </c>
      <c r="D21" s="31" t="s">
        <v>1033</v>
      </c>
      <c r="E21" s="6" t="s">
        <v>198</v>
      </c>
      <c r="F21" s="25">
        <v>160</v>
      </c>
      <c r="G21" s="7"/>
      <c r="H21" s="7"/>
      <c r="I21" s="13"/>
      <c r="J21" s="13"/>
      <c r="K21" s="6"/>
      <c r="L21" s="25">
        <v>0.7</v>
      </c>
      <c r="M21" s="6">
        <f t="shared" si="0"/>
        <v>112</v>
      </c>
      <c r="N21" s="6"/>
      <c r="O21" s="6" t="s">
        <v>1034</v>
      </c>
      <c r="P21" s="15">
        <v>1.4112E-2</v>
      </c>
      <c r="Q21" s="18"/>
    </row>
    <row r="22" spans="1:17" s="1" customFormat="1" ht="20.100000000000001" customHeight="1" x14ac:dyDescent="0.15">
      <c r="A22" s="10">
        <v>20</v>
      </c>
      <c r="B22" s="32" t="s">
        <v>1035</v>
      </c>
      <c r="C22" s="8" t="s">
        <v>1036</v>
      </c>
      <c r="D22" s="31" t="s">
        <v>1017</v>
      </c>
      <c r="E22" s="6" t="s">
        <v>198</v>
      </c>
      <c r="F22" s="25">
        <v>90</v>
      </c>
      <c r="G22" s="11"/>
      <c r="H22" s="12"/>
      <c r="I22" s="12"/>
      <c r="J22" s="6"/>
      <c r="K22" s="12"/>
      <c r="L22" s="25">
        <v>1</v>
      </c>
      <c r="M22" s="6">
        <f t="shared" si="0"/>
        <v>90</v>
      </c>
      <c r="N22" s="6"/>
      <c r="O22" s="6" t="s">
        <v>1018</v>
      </c>
      <c r="P22" s="15">
        <v>1.2671999999999999E-2</v>
      </c>
      <c r="Q22" s="18"/>
    </row>
    <row r="23" spans="1:17" s="1" customFormat="1" ht="20.100000000000001" customHeight="1" x14ac:dyDescent="0.15">
      <c r="A23" s="10">
        <v>21</v>
      </c>
      <c r="B23" s="32" t="s">
        <v>1037</v>
      </c>
      <c r="C23" s="8" t="s">
        <v>1038</v>
      </c>
      <c r="D23" s="31" t="s">
        <v>1039</v>
      </c>
      <c r="E23" s="6" t="s">
        <v>198</v>
      </c>
      <c r="F23" s="25">
        <v>25</v>
      </c>
      <c r="G23" s="11"/>
      <c r="H23" s="12"/>
      <c r="I23" s="12"/>
      <c r="J23" s="6"/>
      <c r="K23" s="12"/>
      <c r="L23" s="25">
        <v>275.89999999999998</v>
      </c>
      <c r="M23" s="6">
        <v>551.79999999999995</v>
      </c>
      <c r="N23" s="6"/>
      <c r="O23" s="6" t="s">
        <v>1040</v>
      </c>
      <c r="P23" s="15">
        <v>0.375</v>
      </c>
      <c r="Q23" s="18"/>
    </row>
    <row r="24" spans="1:17" s="1" customFormat="1" ht="20.100000000000001" customHeight="1" x14ac:dyDescent="0.15">
      <c r="A24" s="10">
        <v>22</v>
      </c>
      <c r="B24" s="32" t="s">
        <v>1041</v>
      </c>
      <c r="C24" s="8" t="s">
        <v>1042</v>
      </c>
      <c r="D24" s="31" t="s">
        <v>1039</v>
      </c>
      <c r="E24" s="6" t="s">
        <v>198</v>
      </c>
      <c r="F24" s="25">
        <v>5</v>
      </c>
      <c r="G24" s="11"/>
      <c r="H24" s="12"/>
      <c r="I24" s="12"/>
      <c r="J24" s="6"/>
      <c r="K24" s="12"/>
      <c r="L24" s="25">
        <v>29.1</v>
      </c>
      <c r="M24" s="6">
        <v>116.4</v>
      </c>
      <c r="N24" s="6"/>
      <c r="O24" s="6" t="s">
        <v>1040</v>
      </c>
      <c r="P24" s="15">
        <v>7.4999999999999997E-2</v>
      </c>
      <c r="Q24" s="18"/>
    </row>
    <row r="25" spans="1:17" s="1" customFormat="1" ht="20.100000000000001" customHeight="1" x14ac:dyDescent="0.15">
      <c r="A25" s="10">
        <v>23</v>
      </c>
      <c r="B25" s="32" t="s">
        <v>1043</v>
      </c>
      <c r="C25" s="8" t="s">
        <v>127</v>
      </c>
      <c r="D25" s="31" t="s">
        <v>1044</v>
      </c>
      <c r="E25" s="6" t="s">
        <v>198</v>
      </c>
      <c r="F25" s="25">
        <v>2</v>
      </c>
      <c r="G25" s="11"/>
      <c r="H25" s="12"/>
      <c r="I25" s="12"/>
      <c r="J25" s="6"/>
      <c r="K25" s="12"/>
      <c r="L25" s="25">
        <v>644.79999999999995</v>
      </c>
      <c r="M25" s="6">
        <f t="shared" ref="M25:M88" si="1">L25*F25</f>
        <v>1289.5999999999999</v>
      </c>
      <c r="N25" s="6"/>
      <c r="O25" s="6" t="s">
        <v>1045</v>
      </c>
      <c r="P25" s="15">
        <v>2.1383999999999999</v>
      </c>
      <c r="Q25" s="18"/>
    </row>
    <row r="26" spans="1:17" s="1" customFormat="1" ht="20.100000000000001" customHeight="1" x14ac:dyDescent="0.15">
      <c r="A26" s="10">
        <v>24</v>
      </c>
      <c r="B26" s="32" t="s">
        <v>1046</v>
      </c>
      <c r="C26" s="8" t="s">
        <v>130</v>
      </c>
      <c r="D26" s="31" t="s">
        <v>1047</v>
      </c>
      <c r="E26" s="6" t="s">
        <v>198</v>
      </c>
      <c r="F26" s="25">
        <v>2</v>
      </c>
      <c r="G26" s="11"/>
      <c r="H26" s="12"/>
      <c r="I26" s="12"/>
      <c r="J26" s="6"/>
      <c r="K26" s="12"/>
      <c r="L26" s="25">
        <v>1472.7</v>
      </c>
      <c r="M26" s="6">
        <f t="shared" si="1"/>
        <v>2945.4</v>
      </c>
      <c r="N26" s="6"/>
      <c r="O26" s="6" t="s">
        <v>1048</v>
      </c>
      <c r="P26" s="15">
        <v>5.4779999999999998</v>
      </c>
      <c r="Q26" s="18"/>
    </row>
    <row r="27" spans="1:17" s="1" customFormat="1" ht="20.100000000000001" customHeight="1" x14ac:dyDescent="0.15">
      <c r="A27" s="10">
        <v>25</v>
      </c>
      <c r="B27" s="32" t="s">
        <v>1049</v>
      </c>
      <c r="C27" s="8" t="s">
        <v>132</v>
      </c>
      <c r="D27" s="31" t="s">
        <v>1047</v>
      </c>
      <c r="E27" s="6" t="s">
        <v>198</v>
      </c>
      <c r="F27" s="25">
        <v>2</v>
      </c>
      <c r="G27" s="11"/>
      <c r="H27" s="12"/>
      <c r="I27" s="12"/>
      <c r="J27" s="6"/>
      <c r="K27" s="12"/>
      <c r="L27" s="25">
        <v>1423.2</v>
      </c>
      <c r="M27" s="6">
        <f t="shared" si="1"/>
        <v>2846.4</v>
      </c>
      <c r="N27" s="6"/>
      <c r="O27" s="6" t="s">
        <v>1050</v>
      </c>
      <c r="P27" s="15">
        <v>5.3460000000000001</v>
      </c>
      <c r="Q27" s="18"/>
    </row>
    <row r="28" spans="1:17" s="1" customFormat="1" ht="20.100000000000001" customHeight="1" x14ac:dyDescent="0.15">
      <c r="A28" s="10">
        <v>26</v>
      </c>
      <c r="B28" s="32" t="s">
        <v>1051</v>
      </c>
      <c r="C28" s="8" t="s">
        <v>1052</v>
      </c>
      <c r="D28" s="31" t="s">
        <v>1053</v>
      </c>
      <c r="E28" s="6" t="s">
        <v>198</v>
      </c>
      <c r="F28" s="25">
        <v>1</v>
      </c>
      <c r="G28" s="11"/>
      <c r="H28" s="12"/>
      <c r="I28" s="12"/>
      <c r="J28" s="6"/>
      <c r="K28" s="12"/>
      <c r="L28" s="25">
        <v>424.2</v>
      </c>
      <c r="M28" s="6">
        <f t="shared" si="1"/>
        <v>424.2</v>
      </c>
      <c r="N28" s="6"/>
      <c r="O28" s="6" t="s">
        <v>1054</v>
      </c>
      <c r="P28" s="15">
        <v>0.53759999999999997</v>
      </c>
      <c r="Q28" s="18"/>
    </row>
    <row r="29" spans="1:17" s="1" customFormat="1" ht="20.100000000000001" customHeight="1" x14ac:dyDescent="0.15">
      <c r="A29" s="10">
        <v>27</v>
      </c>
      <c r="B29" s="32" t="s">
        <v>1055</v>
      </c>
      <c r="C29" s="8" t="s">
        <v>1056</v>
      </c>
      <c r="D29" s="31" t="s">
        <v>1053</v>
      </c>
      <c r="E29" s="6" t="s">
        <v>198</v>
      </c>
      <c r="F29" s="25">
        <v>1</v>
      </c>
      <c r="G29" s="11"/>
      <c r="H29" s="12"/>
      <c r="I29" s="12"/>
      <c r="J29" s="6"/>
      <c r="K29" s="12"/>
      <c r="L29" s="25">
        <v>424.2</v>
      </c>
      <c r="M29" s="6">
        <f t="shared" si="1"/>
        <v>424.2</v>
      </c>
      <c r="N29" s="6"/>
      <c r="O29" s="6" t="s">
        <v>1054</v>
      </c>
      <c r="P29" s="15">
        <v>0.53759999999999997</v>
      </c>
      <c r="Q29" s="18"/>
    </row>
    <row r="30" spans="1:17" s="1" customFormat="1" ht="20.100000000000001" customHeight="1" x14ac:dyDescent="0.15">
      <c r="A30" s="10">
        <v>28</v>
      </c>
      <c r="B30" s="32" t="s">
        <v>1057</v>
      </c>
      <c r="C30" s="8" t="s">
        <v>1058</v>
      </c>
      <c r="D30" s="31" t="s">
        <v>1059</v>
      </c>
      <c r="E30" s="6" t="s">
        <v>198</v>
      </c>
      <c r="F30" s="25">
        <v>2</v>
      </c>
      <c r="G30" s="11"/>
      <c r="H30" s="12"/>
      <c r="I30" s="12"/>
      <c r="J30" s="6"/>
      <c r="K30" s="12"/>
      <c r="L30" s="25">
        <v>688.4</v>
      </c>
      <c r="M30" s="6">
        <f t="shared" si="1"/>
        <v>1376.8</v>
      </c>
      <c r="N30" s="6"/>
      <c r="O30" s="6" t="s">
        <v>1060</v>
      </c>
      <c r="P30" s="15">
        <v>0.18662400000000001</v>
      </c>
      <c r="Q30" s="18"/>
    </row>
    <row r="31" spans="1:17" s="1" customFormat="1" ht="20.100000000000001" customHeight="1" x14ac:dyDescent="0.15">
      <c r="A31" s="10">
        <v>29</v>
      </c>
      <c r="B31" s="32" t="s">
        <v>1061</v>
      </c>
      <c r="C31" s="8" t="s">
        <v>1062</v>
      </c>
      <c r="D31" s="31" t="s">
        <v>1063</v>
      </c>
      <c r="E31" s="6" t="s">
        <v>198</v>
      </c>
      <c r="F31" s="25">
        <v>2</v>
      </c>
      <c r="G31" s="11"/>
      <c r="H31" s="12"/>
      <c r="I31" s="12"/>
      <c r="J31" s="6"/>
      <c r="K31" s="12"/>
      <c r="L31" s="25">
        <v>177.6</v>
      </c>
      <c r="M31" s="6">
        <f t="shared" si="1"/>
        <v>355.2</v>
      </c>
      <c r="N31" s="6"/>
      <c r="O31" s="6" t="s">
        <v>1064</v>
      </c>
      <c r="P31" s="15">
        <v>0.1152</v>
      </c>
      <c r="Q31" s="18"/>
    </row>
    <row r="32" spans="1:17" s="1" customFormat="1" ht="20.100000000000001" customHeight="1" x14ac:dyDescent="0.15">
      <c r="A32" s="10">
        <v>30</v>
      </c>
      <c r="B32" s="32" t="s">
        <v>1065</v>
      </c>
      <c r="C32" s="8" t="s">
        <v>1066</v>
      </c>
      <c r="D32" s="31" t="s">
        <v>1067</v>
      </c>
      <c r="E32" s="6" t="s">
        <v>198</v>
      </c>
      <c r="F32" s="25">
        <v>2</v>
      </c>
      <c r="G32" s="11"/>
      <c r="H32" s="12"/>
      <c r="I32" s="12"/>
      <c r="J32" s="6"/>
      <c r="K32" s="12"/>
      <c r="L32" s="25">
        <v>190.9</v>
      </c>
      <c r="M32" s="6">
        <f t="shared" si="1"/>
        <v>381.8</v>
      </c>
      <c r="N32" s="6"/>
      <c r="O32" s="6" t="s">
        <v>1068</v>
      </c>
      <c r="P32" s="15">
        <v>0.44928000000000001</v>
      </c>
      <c r="Q32" s="18"/>
    </row>
    <row r="33" spans="1:17" s="1" customFormat="1" ht="20.100000000000001" customHeight="1" x14ac:dyDescent="0.15">
      <c r="A33" s="10">
        <v>31</v>
      </c>
      <c r="B33" s="32" t="s">
        <v>1069</v>
      </c>
      <c r="C33" s="8" t="s">
        <v>1070</v>
      </c>
      <c r="D33" s="31" t="s">
        <v>1067</v>
      </c>
      <c r="E33" s="6" t="s">
        <v>198</v>
      </c>
      <c r="F33" s="25">
        <v>2</v>
      </c>
      <c r="G33" s="11"/>
      <c r="H33" s="12"/>
      <c r="I33" s="12"/>
      <c r="J33" s="6"/>
      <c r="K33" s="12"/>
      <c r="L33" s="25">
        <v>190.9</v>
      </c>
      <c r="M33" s="6">
        <f t="shared" si="1"/>
        <v>381.8</v>
      </c>
      <c r="N33" s="6"/>
      <c r="O33" s="6" t="s">
        <v>1068</v>
      </c>
      <c r="P33" s="15">
        <v>0.44928000000000001</v>
      </c>
      <c r="Q33" s="18"/>
    </row>
    <row r="34" spans="1:17" s="1" customFormat="1" ht="20.100000000000001" customHeight="1" x14ac:dyDescent="0.15">
      <c r="A34" s="10">
        <v>32</v>
      </c>
      <c r="B34" s="32" t="s">
        <v>1071</v>
      </c>
      <c r="C34" s="8" t="s">
        <v>1072</v>
      </c>
      <c r="D34" s="31" t="s">
        <v>1073</v>
      </c>
      <c r="E34" s="6" t="s">
        <v>198</v>
      </c>
      <c r="F34" s="25">
        <v>1</v>
      </c>
      <c r="G34" s="11"/>
      <c r="H34" s="12"/>
      <c r="I34" s="12"/>
      <c r="J34" s="6"/>
      <c r="K34" s="12"/>
      <c r="L34" s="25">
        <v>166.8</v>
      </c>
      <c r="M34" s="6">
        <f t="shared" si="1"/>
        <v>166.8</v>
      </c>
      <c r="N34" s="6"/>
      <c r="O34" s="6" t="s">
        <v>1074</v>
      </c>
      <c r="P34" s="15">
        <v>0.19872000000000001</v>
      </c>
      <c r="Q34" s="18"/>
    </row>
    <row r="35" spans="1:17" s="1" customFormat="1" ht="20.100000000000001" customHeight="1" x14ac:dyDescent="0.15">
      <c r="A35" s="10">
        <v>33</v>
      </c>
      <c r="B35" s="32" t="s">
        <v>1075</v>
      </c>
      <c r="C35" s="8" t="s">
        <v>1076</v>
      </c>
      <c r="D35" s="31" t="s">
        <v>1073</v>
      </c>
      <c r="E35" s="6" t="s">
        <v>198</v>
      </c>
      <c r="F35" s="25">
        <v>1</v>
      </c>
      <c r="G35" s="11"/>
      <c r="H35" s="12"/>
      <c r="I35" s="12"/>
      <c r="J35" s="6"/>
      <c r="K35" s="12"/>
      <c r="L35" s="25">
        <v>166.8</v>
      </c>
      <c r="M35" s="6">
        <f t="shared" si="1"/>
        <v>166.8</v>
      </c>
      <c r="N35" s="6"/>
      <c r="O35" s="6" t="s">
        <v>1074</v>
      </c>
      <c r="P35" s="15">
        <v>0.19872000000000001</v>
      </c>
      <c r="Q35" s="18"/>
    </row>
    <row r="36" spans="1:17" s="1" customFormat="1" ht="20.100000000000001" customHeight="1" x14ac:dyDescent="0.15">
      <c r="A36" s="10">
        <v>34</v>
      </c>
      <c r="B36" s="32" t="s">
        <v>1077</v>
      </c>
      <c r="C36" s="8" t="s">
        <v>1078</v>
      </c>
      <c r="D36" s="31" t="s">
        <v>1073</v>
      </c>
      <c r="E36" s="6" t="s">
        <v>198</v>
      </c>
      <c r="F36" s="25">
        <v>3</v>
      </c>
      <c r="G36" s="11"/>
      <c r="H36" s="12"/>
      <c r="I36" s="12"/>
      <c r="J36" s="6"/>
      <c r="K36" s="12"/>
      <c r="L36" s="25">
        <v>170.4</v>
      </c>
      <c r="M36" s="6">
        <f t="shared" si="1"/>
        <v>511.20000000000005</v>
      </c>
      <c r="N36" s="6"/>
      <c r="O36" s="6" t="s">
        <v>1074</v>
      </c>
      <c r="P36" s="15">
        <v>0.59616000000000002</v>
      </c>
      <c r="Q36" s="18"/>
    </row>
    <row r="37" spans="1:17" s="1" customFormat="1" ht="20.100000000000001" customHeight="1" x14ac:dyDescent="0.15">
      <c r="A37" s="10">
        <v>35</v>
      </c>
      <c r="B37" s="32" t="s">
        <v>1079</v>
      </c>
      <c r="C37" s="8" t="s">
        <v>1080</v>
      </c>
      <c r="D37" s="31" t="s">
        <v>1073</v>
      </c>
      <c r="E37" s="6" t="s">
        <v>198</v>
      </c>
      <c r="F37" s="25">
        <v>3</v>
      </c>
      <c r="G37" s="11"/>
      <c r="H37" s="12"/>
      <c r="I37" s="12"/>
      <c r="J37" s="6"/>
      <c r="K37" s="12"/>
      <c r="L37" s="25">
        <v>170.4</v>
      </c>
      <c r="M37" s="6">
        <f t="shared" si="1"/>
        <v>511.20000000000005</v>
      </c>
      <c r="N37" s="6"/>
      <c r="O37" s="6" t="s">
        <v>1074</v>
      </c>
      <c r="P37" s="15">
        <v>0.59616000000000002</v>
      </c>
      <c r="Q37" s="18"/>
    </row>
    <row r="38" spans="1:17" s="1" customFormat="1" ht="20.100000000000001" customHeight="1" x14ac:dyDescent="0.15">
      <c r="A38" s="10">
        <v>36</v>
      </c>
      <c r="B38" s="32" t="s">
        <v>1081</v>
      </c>
      <c r="C38" s="8" t="s">
        <v>1082</v>
      </c>
      <c r="D38" s="31" t="s">
        <v>1083</v>
      </c>
      <c r="E38" s="6" t="s">
        <v>198</v>
      </c>
      <c r="F38" s="25">
        <v>2</v>
      </c>
      <c r="G38" s="11"/>
      <c r="H38" s="12"/>
      <c r="I38" s="12"/>
      <c r="J38" s="6"/>
      <c r="K38" s="12"/>
      <c r="L38" s="25">
        <v>185.5</v>
      </c>
      <c r="M38" s="6">
        <f t="shared" si="1"/>
        <v>371</v>
      </c>
      <c r="N38" s="6"/>
      <c r="O38" s="6" t="s">
        <v>1084</v>
      </c>
      <c r="P38" s="15">
        <v>0.42768</v>
      </c>
      <c r="Q38" s="18"/>
    </row>
    <row r="39" spans="1:17" s="1" customFormat="1" ht="20.100000000000001" customHeight="1" x14ac:dyDescent="0.15">
      <c r="A39" s="10">
        <v>37</v>
      </c>
      <c r="B39" s="32" t="s">
        <v>1085</v>
      </c>
      <c r="C39" s="8" t="s">
        <v>1086</v>
      </c>
      <c r="D39" s="31" t="s">
        <v>1083</v>
      </c>
      <c r="E39" s="6" t="s">
        <v>198</v>
      </c>
      <c r="F39" s="25">
        <v>2</v>
      </c>
      <c r="G39" s="11"/>
      <c r="H39" s="12"/>
      <c r="I39" s="12"/>
      <c r="J39" s="6"/>
      <c r="K39" s="12"/>
      <c r="L39" s="25">
        <v>185.5</v>
      </c>
      <c r="M39" s="6">
        <f t="shared" si="1"/>
        <v>371</v>
      </c>
      <c r="N39" s="6"/>
      <c r="O39" s="6" t="s">
        <v>1084</v>
      </c>
      <c r="P39" s="15">
        <v>0.42768</v>
      </c>
      <c r="Q39" s="18"/>
    </row>
    <row r="40" spans="1:17" s="1" customFormat="1" ht="20.100000000000001" customHeight="1" x14ac:dyDescent="0.15">
      <c r="A40" s="10">
        <v>38</v>
      </c>
      <c r="B40" s="32" t="s">
        <v>1087</v>
      </c>
      <c r="C40" s="8" t="s">
        <v>1088</v>
      </c>
      <c r="D40" s="31" t="s">
        <v>1067</v>
      </c>
      <c r="E40" s="6" t="s">
        <v>198</v>
      </c>
      <c r="F40" s="25">
        <v>4</v>
      </c>
      <c r="G40" s="11"/>
      <c r="H40" s="12"/>
      <c r="I40" s="12"/>
      <c r="J40" s="6"/>
      <c r="K40" s="12"/>
      <c r="L40" s="25">
        <v>170.4</v>
      </c>
      <c r="M40" s="6">
        <f t="shared" si="1"/>
        <v>681.6</v>
      </c>
      <c r="N40" s="6"/>
      <c r="O40" s="6" t="s">
        <v>1089</v>
      </c>
      <c r="P40" s="15">
        <v>0.79871999999999999</v>
      </c>
      <c r="Q40" s="18"/>
    </row>
    <row r="41" spans="1:17" s="1" customFormat="1" ht="20.100000000000001" customHeight="1" x14ac:dyDescent="0.15">
      <c r="A41" s="10">
        <v>39</v>
      </c>
      <c r="B41" s="32" t="s">
        <v>1090</v>
      </c>
      <c r="C41" s="8" t="s">
        <v>1091</v>
      </c>
      <c r="D41" s="31" t="s">
        <v>1067</v>
      </c>
      <c r="E41" s="6" t="s">
        <v>198</v>
      </c>
      <c r="F41" s="25">
        <v>2</v>
      </c>
      <c r="G41" s="11"/>
      <c r="H41" s="12"/>
      <c r="I41" s="12"/>
      <c r="J41" s="6"/>
      <c r="K41" s="12"/>
      <c r="L41" s="25">
        <v>170.4</v>
      </c>
      <c r="M41" s="6">
        <f t="shared" si="1"/>
        <v>340.8</v>
      </c>
      <c r="N41" s="6"/>
      <c r="O41" s="6" t="s">
        <v>1089</v>
      </c>
      <c r="P41" s="15">
        <v>0.39935999999999999</v>
      </c>
      <c r="Q41" s="18"/>
    </row>
    <row r="42" spans="1:17" s="1" customFormat="1" ht="20.100000000000001" customHeight="1" x14ac:dyDescent="0.15">
      <c r="A42" s="10">
        <v>40</v>
      </c>
      <c r="B42" s="32" t="s">
        <v>1092</v>
      </c>
      <c r="C42" s="8" t="s">
        <v>1093</v>
      </c>
      <c r="D42" s="31" t="s">
        <v>1067</v>
      </c>
      <c r="E42" s="6" t="s">
        <v>198</v>
      </c>
      <c r="F42" s="25">
        <v>2</v>
      </c>
      <c r="G42" s="11"/>
      <c r="H42" s="12"/>
      <c r="I42" s="12"/>
      <c r="J42" s="6"/>
      <c r="K42" s="12"/>
      <c r="L42" s="25">
        <v>170.4</v>
      </c>
      <c r="M42" s="6">
        <f t="shared" si="1"/>
        <v>340.8</v>
      </c>
      <c r="N42" s="6"/>
      <c r="O42" s="6" t="s">
        <v>1089</v>
      </c>
      <c r="P42" s="15">
        <v>0.39935999999999999</v>
      </c>
      <c r="Q42" s="18"/>
    </row>
    <row r="43" spans="1:17" s="1" customFormat="1" ht="20.100000000000001" customHeight="1" x14ac:dyDescent="0.15">
      <c r="A43" s="10">
        <v>41</v>
      </c>
      <c r="B43" s="32" t="s">
        <v>1094</v>
      </c>
      <c r="C43" s="8" t="s">
        <v>1095</v>
      </c>
      <c r="D43" s="31" t="s">
        <v>1073</v>
      </c>
      <c r="E43" s="6" t="s">
        <v>198</v>
      </c>
      <c r="F43" s="25">
        <v>4</v>
      </c>
      <c r="G43" s="11"/>
      <c r="H43" s="12"/>
      <c r="I43" s="12"/>
      <c r="J43" s="6"/>
      <c r="K43" s="12"/>
      <c r="L43" s="25">
        <v>152.30000000000001</v>
      </c>
      <c r="M43" s="6">
        <f t="shared" si="1"/>
        <v>609.20000000000005</v>
      </c>
      <c r="N43" s="6"/>
      <c r="O43" s="6" t="s">
        <v>1096</v>
      </c>
      <c r="P43" s="15">
        <v>0.70655999999999997</v>
      </c>
      <c r="Q43" s="18"/>
    </row>
    <row r="44" spans="1:17" s="1" customFormat="1" ht="20.100000000000001" customHeight="1" x14ac:dyDescent="0.15">
      <c r="A44" s="10">
        <v>42</v>
      </c>
      <c r="B44" s="32" t="s">
        <v>1097</v>
      </c>
      <c r="C44" s="8" t="s">
        <v>1098</v>
      </c>
      <c r="D44" s="31" t="s">
        <v>1073</v>
      </c>
      <c r="E44" s="6" t="s">
        <v>198</v>
      </c>
      <c r="F44" s="25">
        <v>2</v>
      </c>
      <c r="G44" s="11"/>
      <c r="H44" s="12"/>
      <c r="I44" s="12"/>
      <c r="J44" s="6"/>
      <c r="K44" s="12"/>
      <c r="L44" s="25">
        <v>152.30000000000001</v>
      </c>
      <c r="M44" s="6">
        <f t="shared" si="1"/>
        <v>304.60000000000002</v>
      </c>
      <c r="N44" s="6"/>
      <c r="O44" s="6" t="s">
        <v>1096</v>
      </c>
      <c r="P44" s="15">
        <v>0.35327999999999998</v>
      </c>
      <c r="Q44" s="18"/>
    </row>
    <row r="45" spans="1:17" s="1" customFormat="1" ht="20.100000000000001" customHeight="1" x14ac:dyDescent="0.15">
      <c r="A45" s="10">
        <v>43</v>
      </c>
      <c r="B45" s="32" t="s">
        <v>1099</v>
      </c>
      <c r="C45" s="8" t="s">
        <v>1100</v>
      </c>
      <c r="D45" s="31" t="s">
        <v>1073</v>
      </c>
      <c r="E45" s="6" t="s">
        <v>198</v>
      </c>
      <c r="F45" s="25">
        <v>2</v>
      </c>
      <c r="G45" s="11"/>
      <c r="H45" s="12"/>
      <c r="I45" s="12"/>
      <c r="J45" s="6"/>
      <c r="K45" s="12"/>
      <c r="L45" s="25">
        <v>152.30000000000001</v>
      </c>
      <c r="M45" s="6">
        <f t="shared" si="1"/>
        <v>304.60000000000002</v>
      </c>
      <c r="N45" s="6"/>
      <c r="O45" s="6" t="s">
        <v>1096</v>
      </c>
      <c r="P45" s="15">
        <v>0.35327999999999998</v>
      </c>
      <c r="Q45" s="18"/>
    </row>
    <row r="46" spans="1:17" s="1" customFormat="1" ht="20.100000000000001" customHeight="1" x14ac:dyDescent="0.15">
      <c r="A46" s="10">
        <v>44</v>
      </c>
      <c r="B46" s="32" t="s">
        <v>1101</v>
      </c>
      <c r="C46" s="8" t="s">
        <v>1102</v>
      </c>
      <c r="D46" s="31" t="s">
        <v>1067</v>
      </c>
      <c r="E46" s="6" t="s">
        <v>198</v>
      </c>
      <c r="F46" s="25">
        <v>2</v>
      </c>
      <c r="G46" s="11"/>
      <c r="H46" s="12"/>
      <c r="I46" s="12"/>
      <c r="J46" s="6"/>
      <c r="K46" s="12"/>
      <c r="L46" s="25">
        <v>113.4</v>
      </c>
      <c r="M46" s="6">
        <f t="shared" si="1"/>
        <v>226.8</v>
      </c>
      <c r="N46" s="6"/>
      <c r="O46" s="6" t="s">
        <v>1103</v>
      </c>
      <c r="P46" s="15">
        <v>0.27456000000000003</v>
      </c>
      <c r="Q46" s="18"/>
    </row>
    <row r="47" spans="1:17" s="1" customFormat="1" ht="20.100000000000001" customHeight="1" x14ac:dyDescent="0.15">
      <c r="A47" s="10">
        <v>45</v>
      </c>
      <c r="B47" s="32" t="s">
        <v>1104</v>
      </c>
      <c r="C47" s="8" t="s">
        <v>1105</v>
      </c>
      <c r="D47" s="31" t="s">
        <v>1067</v>
      </c>
      <c r="E47" s="6" t="s">
        <v>198</v>
      </c>
      <c r="F47" s="25">
        <v>2</v>
      </c>
      <c r="G47" s="11"/>
      <c r="H47" s="12"/>
      <c r="I47" s="12"/>
      <c r="J47" s="6"/>
      <c r="K47" s="12"/>
      <c r="L47" s="25">
        <v>112.5</v>
      </c>
      <c r="M47" s="6">
        <f t="shared" si="1"/>
        <v>225</v>
      </c>
      <c r="N47" s="6"/>
      <c r="O47" s="6" t="s">
        <v>1103</v>
      </c>
      <c r="P47" s="15">
        <v>0.27456000000000003</v>
      </c>
      <c r="Q47" s="18"/>
    </row>
    <row r="48" spans="1:17" s="1" customFormat="1" ht="20.100000000000001" customHeight="1" x14ac:dyDescent="0.15">
      <c r="A48" s="10">
        <v>46</v>
      </c>
      <c r="B48" s="32" t="s">
        <v>1106</v>
      </c>
      <c r="C48" s="8" t="s">
        <v>1107</v>
      </c>
      <c r="D48" s="31" t="s">
        <v>1073</v>
      </c>
      <c r="E48" s="6" t="s">
        <v>198</v>
      </c>
      <c r="F48" s="25">
        <v>8</v>
      </c>
      <c r="G48" s="11"/>
      <c r="H48" s="12"/>
      <c r="I48" s="12"/>
      <c r="J48" s="6"/>
      <c r="K48" s="12"/>
      <c r="L48" s="25">
        <v>100.8</v>
      </c>
      <c r="M48" s="6">
        <f t="shared" si="1"/>
        <v>806.4</v>
      </c>
      <c r="N48" s="6"/>
      <c r="O48" s="6" t="s">
        <v>1108</v>
      </c>
      <c r="P48" s="15">
        <v>0.97152000000000005</v>
      </c>
      <c r="Q48" s="18"/>
    </row>
    <row r="49" spans="1:17" s="1" customFormat="1" ht="20.100000000000001" customHeight="1" x14ac:dyDescent="0.15">
      <c r="A49" s="10">
        <v>47</v>
      </c>
      <c r="B49" s="32" t="s">
        <v>1109</v>
      </c>
      <c r="C49" s="8" t="s">
        <v>1110</v>
      </c>
      <c r="D49" s="31" t="s">
        <v>1083</v>
      </c>
      <c r="E49" s="6" t="s">
        <v>198</v>
      </c>
      <c r="F49" s="25">
        <v>4</v>
      </c>
      <c r="G49" s="11"/>
      <c r="H49" s="12"/>
      <c r="I49" s="12"/>
      <c r="J49" s="6"/>
      <c r="K49" s="12"/>
      <c r="L49" s="25">
        <v>109.4</v>
      </c>
      <c r="M49" s="6">
        <f t="shared" si="1"/>
        <v>437.6</v>
      </c>
      <c r="N49" s="6"/>
      <c r="O49" s="6" t="s">
        <v>1111</v>
      </c>
      <c r="P49" s="15">
        <v>0.52271999999999996</v>
      </c>
      <c r="Q49" s="18"/>
    </row>
    <row r="50" spans="1:17" s="1" customFormat="1" ht="20.100000000000001" customHeight="1" x14ac:dyDescent="0.15">
      <c r="A50" s="10">
        <v>48</v>
      </c>
      <c r="B50" s="32" t="s">
        <v>1112</v>
      </c>
      <c r="C50" s="8" t="s">
        <v>1113</v>
      </c>
      <c r="D50" s="31" t="s">
        <v>1067</v>
      </c>
      <c r="E50" s="6" t="s">
        <v>198</v>
      </c>
      <c r="F50" s="25">
        <v>2</v>
      </c>
      <c r="G50" s="11"/>
      <c r="H50" s="12"/>
      <c r="I50" s="12"/>
      <c r="J50" s="6"/>
      <c r="K50" s="12"/>
      <c r="L50" s="25">
        <v>111.3</v>
      </c>
      <c r="M50" s="6">
        <f t="shared" si="1"/>
        <v>222.6</v>
      </c>
      <c r="N50" s="6"/>
      <c r="O50" s="6" t="s">
        <v>1114</v>
      </c>
      <c r="P50" s="15">
        <v>0.26832</v>
      </c>
      <c r="Q50" s="18"/>
    </row>
    <row r="51" spans="1:17" s="1" customFormat="1" ht="20.100000000000001" customHeight="1" x14ac:dyDescent="0.15">
      <c r="A51" s="10">
        <v>49</v>
      </c>
      <c r="B51" s="32" t="s">
        <v>1115</v>
      </c>
      <c r="C51" s="8" t="s">
        <v>1116</v>
      </c>
      <c r="D51" s="31" t="s">
        <v>1067</v>
      </c>
      <c r="E51" s="6" t="s">
        <v>198</v>
      </c>
      <c r="F51" s="25">
        <v>2</v>
      </c>
      <c r="G51" s="11"/>
      <c r="H51" s="12"/>
      <c r="I51" s="12"/>
      <c r="J51" s="6"/>
      <c r="K51" s="12"/>
      <c r="L51" s="25">
        <v>110.4</v>
      </c>
      <c r="M51" s="6">
        <f t="shared" si="1"/>
        <v>220.8</v>
      </c>
      <c r="N51" s="6"/>
      <c r="O51" s="6" t="s">
        <v>1114</v>
      </c>
      <c r="P51" s="15">
        <v>0.26832</v>
      </c>
      <c r="Q51" s="18"/>
    </row>
    <row r="52" spans="1:17" s="1" customFormat="1" ht="20.100000000000001" customHeight="1" x14ac:dyDescent="0.15">
      <c r="A52" s="10">
        <v>50</v>
      </c>
      <c r="B52" s="32" t="s">
        <v>1117</v>
      </c>
      <c r="C52" s="8" t="s">
        <v>1118</v>
      </c>
      <c r="D52" s="31" t="s">
        <v>1073</v>
      </c>
      <c r="E52" s="6" t="s">
        <v>198</v>
      </c>
      <c r="F52" s="25">
        <v>8</v>
      </c>
      <c r="G52" s="11"/>
      <c r="H52" s="12"/>
      <c r="I52" s="12"/>
      <c r="J52" s="6"/>
      <c r="K52" s="12"/>
      <c r="L52" s="25">
        <v>98.9</v>
      </c>
      <c r="M52" s="6">
        <f t="shared" si="1"/>
        <v>791.2</v>
      </c>
      <c r="N52" s="6"/>
      <c r="O52" s="6" t="s">
        <v>1119</v>
      </c>
      <c r="P52" s="15">
        <v>0.94943999999999995</v>
      </c>
      <c r="Q52" s="18"/>
    </row>
    <row r="53" spans="1:17" s="1" customFormat="1" ht="20.100000000000001" customHeight="1" x14ac:dyDescent="0.15">
      <c r="A53" s="10">
        <v>51</v>
      </c>
      <c r="B53" s="32" t="s">
        <v>1120</v>
      </c>
      <c r="C53" s="8" t="s">
        <v>1121</v>
      </c>
      <c r="D53" s="31" t="s">
        <v>1083</v>
      </c>
      <c r="E53" s="6" t="s">
        <v>198</v>
      </c>
      <c r="F53" s="25">
        <v>4</v>
      </c>
      <c r="G53" s="11"/>
      <c r="H53" s="12"/>
      <c r="I53" s="12"/>
      <c r="J53" s="6"/>
      <c r="K53" s="12"/>
      <c r="L53" s="25">
        <v>107.4</v>
      </c>
      <c r="M53" s="6">
        <f t="shared" si="1"/>
        <v>429.6</v>
      </c>
      <c r="N53" s="6"/>
      <c r="O53" s="6" t="s">
        <v>1122</v>
      </c>
      <c r="P53" s="15">
        <v>0.51083999999999996</v>
      </c>
      <c r="Q53" s="18"/>
    </row>
    <row r="54" spans="1:17" s="1" customFormat="1" ht="20.100000000000001" customHeight="1" x14ac:dyDescent="0.15">
      <c r="A54" s="10">
        <v>52</v>
      </c>
      <c r="B54" s="32" t="s">
        <v>1123</v>
      </c>
      <c r="C54" s="8" t="s">
        <v>1124</v>
      </c>
      <c r="D54" s="31" t="s">
        <v>1067</v>
      </c>
      <c r="E54" s="6" t="s">
        <v>198</v>
      </c>
      <c r="F54" s="25">
        <v>2</v>
      </c>
      <c r="G54" s="11"/>
      <c r="H54" s="12"/>
      <c r="I54" s="12"/>
      <c r="J54" s="6"/>
      <c r="K54" s="12"/>
      <c r="L54" s="25">
        <v>156.1</v>
      </c>
      <c r="M54" s="6">
        <f t="shared" si="1"/>
        <v>312.2</v>
      </c>
      <c r="N54" s="6"/>
      <c r="O54" s="6" t="s">
        <v>1125</v>
      </c>
      <c r="P54" s="15">
        <v>0.37440000000000001</v>
      </c>
      <c r="Q54" s="18"/>
    </row>
    <row r="55" spans="1:17" s="1" customFormat="1" ht="20.100000000000001" customHeight="1" x14ac:dyDescent="0.15">
      <c r="A55" s="10">
        <v>53</v>
      </c>
      <c r="B55" s="32" t="s">
        <v>1126</v>
      </c>
      <c r="C55" s="8" t="s">
        <v>1127</v>
      </c>
      <c r="D55" s="31" t="s">
        <v>1067</v>
      </c>
      <c r="E55" s="6" t="s">
        <v>198</v>
      </c>
      <c r="F55" s="25">
        <v>2</v>
      </c>
      <c r="G55" s="11"/>
      <c r="H55" s="12"/>
      <c r="I55" s="12"/>
      <c r="J55" s="6"/>
      <c r="K55" s="12"/>
      <c r="L55" s="25">
        <v>156.1</v>
      </c>
      <c r="M55" s="6">
        <f t="shared" si="1"/>
        <v>312.2</v>
      </c>
      <c r="N55" s="6"/>
      <c r="O55" s="6" t="s">
        <v>1125</v>
      </c>
      <c r="P55" s="15">
        <v>0.37440000000000001</v>
      </c>
      <c r="Q55" s="18"/>
    </row>
    <row r="56" spans="1:17" s="1" customFormat="1" ht="20.100000000000001" customHeight="1" x14ac:dyDescent="0.15">
      <c r="A56" s="10">
        <v>54</v>
      </c>
      <c r="B56" s="32" t="s">
        <v>1128</v>
      </c>
      <c r="C56" s="8" t="s">
        <v>1129</v>
      </c>
      <c r="D56" s="31" t="s">
        <v>1073</v>
      </c>
      <c r="E56" s="6" t="s">
        <v>198</v>
      </c>
      <c r="F56" s="25">
        <v>2</v>
      </c>
      <c r="G56" s="11"/>
      <c r="H56" s="12"/>
      <c r="I56" s="12"/>
      <c r="J56" s="6"/>
      <c r="K56" s="12"/>
      <c r="L56" s="25">
        <v>139.6</v>
      </c>
      <c r="M56" s="6">
        <f t="shared" si="1"/>
        <v>279.2</v>
      </c>
      <c r="N56" s="6"/>
      <c r="O56" s="6" t="s">
        <v>1130</v>
      </c>
      <c r="P56" s="15">
        <v>0.33119999999999999</v>
      </c>
      <c r="Q56" s="18"/>
    </row>
    <row r="57" spans="1:17" s="1" customFormat="1" ht="20.100000000000001" customHeight="1" x14ac:dyDescent="0.15">
      <c r="A57" s="10">
        <v>55</v>
      </c>
      <c r="B57" s="32" t="s">
        <v>1131</v>
      </c>
      <c r="C57" s="8" t="s">
        <v>1132</v>
      </c>
      <c r="D57" s="31" t="s">
        <v>1073</v>
      </c>
      <c r="E57" s="6" t="s">
        <v>198</v>
      </c>
      <c r="F57" s="25">
        <v>2</v>
      </c>
      <c r="G57" s="11"/>
      <c r="H57" s="12"/>
      <c r="I57" s="12"/>
      <c r="J57" s="6"/>
      <c r="K57" s="12"/>
      <c r="L57" s="25">
        <v>139.6</v>
      </c>
      <c r="M57" s="6">
        <f t="shared" si="1"/>
        <v>279.2</v>
      </c>
      <c r="N57" s="6"/>
      <c r="O57" s="6" t="s">
        <v>1130</v>
      </c>
      <c r="P57" s="15">
        <v>0.33119999999999999</v>
      </c>
      <c r="Q57" s="18"/>
    </row>
    <row r="58" spans="1:17" s="1" customFormat="1" ht="20.100000000000001" customHeight="1" x14ac:dyDescent="0.15">
      <c r="A58" s="10">
        <v>56</v>
      </c>
      <c r="B58" s="32" t="s">
        <v>1133</v>
      </c>
      <c r="C58" s="8" t="s">
        <v>1134</v>
      </c>
      <c r="D58" s="31" t="s">
        <v>1135</v>
      </c>
      <c r="E58" s="6" t="s">
        <v>198</v>
      </c>
      <c r="F58" s="25">
        <v>1</v>
      </c>
      <c r="G58" s="11"/>
      <c r="H58" s="12"/>
      <c r="I58" s="12"/>
      <c r="J58" s="6"/>
      <c r="K58" s="12"/>
      <c r="L58" s="25">
        <v>109.8</v>
      </c>
      <c r="M58" s="6">
        <f t="shared" si="1"/>
        <v>109.8</v>
      </c>
      <c r="N58" s="6"/>
      <c r="O58" s="6" t="s">
        <v>1136</v>
      </c>
      <c r="P58" s="15">
        <v>0.13139999999999999</v>
      </c>
      <c r="Q58" s="18"/>
    </row>
    <row r="59" spans="1:17" s="1" customFormat="1" ht="20.100000000000001" customHeight="1" x14ac:dyDescent="0.15">
      <c r="A59" s="10">
        <v>57</v>
      </c>
      <c r="B59" s="32" t="s">
        <v>1137</v>
      </c>
      <c r="C59" s="8" t="s">
        <v>1138</v>
      </c>
      <c r="D59" s="31" t="s">
        <v>1135</v>
      </c>
      <c r="E59" s="6" t="s">
        <v>198</v>
      </c>
      <c r="F59" s="25">
        <v>1</v>
      </c>
      <c r="G59" s="11"/>
      <c r="H59" s="12"/>
      <c r="I59" s="12"/>
      <c r="J59" s="6"/>
      <c r="K59" s="12"/>
      <c r="L59" s="25">
        <v>109.8</v>
      </c>
      <c r="M59" s="6">
        <f t="shared" si="1"/>
        <v>109.8</v>
      </c>
      <c r="N59" s="6"/>
      <c r="O59" s="6" t="s">
        <v>1136</v>
      </c>
      <c r="P59" s="15">
        <v>0.13139999999999999</v>
      </c>
      <c r="Q59" s="18"/>
    </row>
    <row r="60" spans="1:17" s="1" customFormat="1" ht="20.100000000000001" customHeight="1" x14ac:dyDescent="0.15">
      <c r="A60" s="10">
        <v>58</v>
      </c>
      <c r="B60" s="32" t="s">
        <v>1139</v>
      </c>
      <c r="C60" s="8" t="s">
        <v>1140</v>
      </c>
      <c r="D60" s="31" t="s">
        <v>1141</v>
      </c>
      <c r="E60" s="6" t="s">
        <v>198</v>
      </c>
      <c r="F60" s="25">
        <v>2</v>
      </c>
      <c r="G60" s="11"/>
      <c r="H60" s="12"/>
      <c r="I60" s="12"/>
      <c r="J60" s="6"/>
      <c r="K60" s="12"/>
      <c r="L60" s="25">
        <v>424.6</v>
      </c>
      <c r="M60" s="6">
        <f t="shared" si="1"/>
        <v>849.2</v>
      </c>
      <c r="N60" s="6"/>
      <c r="O60" s="6" t="s">
        <v>1142</v>
      </c>
      <c r="P60" s="15">
        <v>0.10539999999999999</v>
      </c>
      <c r="Q60" s="18"/>
    </row>
    <row r="61" spans="1:17" s="1" customFormat="1" ht="20.100000000000001" customHeight="1" x14ac:dyDescent="0.15">
      <c r="A61" s="10">
        <v>59</v>
      </c>
      <c r="B61" s="32" t="s">
        <v>1143</v>
      </c>
      <c r="C61" s="8" t="s">
        <v>1144</v>
      </c>
      <c r="D61" s="31" t="s">
        <v>1145</v>
      </c>
      <c r="E61" s="6" t="s">
        <v>198</v>
      </c>
      <c r="F61" s="25">
        <v>2</v>
      </c>
      <c r="G61" s="11"/>
      <c r="H61" s="12"/>
      <c r="I61" s="12"/>
      <c r="J61" s="6"/>
      <c r="K61" s="12"/>
      <c r="L61" s="25">
        <v>532</v>
      </c>
      <c r="M61" s="6">
        <f t="shared" si="1"/>
        <v>1064</v>
      </c>
      <c r="N61" s="6"/>
      <c r="O61" s="6" t="s">
        <v>1146</v>
      </c>
      <c r="P61" s="15">
        <v>0.13266</v>
      </c>
      <c r="Q61" s="18"/>
    </row>
    <row r="62" spans="1:17" s="1" customFormat="1" ht="20.100000000000001" customHeight="1" x14ac:dyDescent="0.15">
      <c r="A62" s="10">
        <v>60</v>
      </c>
      <c r="B62" s="32" t="s">
        <v>1147</v>
      </c>
      <c r="C62" s="8" t="s">
        <v>1148</v>
      </c>
      <c r="D62" s="31" t="s">
        <v>1149</v>
      </c>
      <c r="E62" s="6" t="s">
        <v>198</v>
      </c>
      <c r="F62" s="25">
        <v>6</v>
      </c>
      <c r="G62" s="11"/>
      <c r="H62" s="12"/>
      <c r="I62" s="12"/>
      <c r="J62" s="6"/>
      <c r="K62" s="12"/>
      <c r="L62" s="25">
        <v>368.7</v>
      </c>
      <c r="M62" s="6">
        <f t="shared" si="1"/>
        <v>2212.1999999999998</v>
      </c>
      <c r="N62" s="6"/>
      <c r="O62" s="6" t="s">
        <v>1150</v>
      </c>
      <c r="P62" s="15">
        <v>3.1823999999999999</v>
      </c>
      <c r="Q62" s="18"/>
    </row>
    <row r="63" spans="1:17" s="1" customFormat="1" ht="20.100000000000001" customHeight="1" x14ac:dyDescent="0.15">
      <c r="A63" s="10">
        <v>61</v>
      </c>
      <c r="B63" s="32" t="s">
        <v>1151</v>
      </c>
      <c r="C63" s="8" t="s">
        <v>1152</v>
      </c>
      <c r="D63" s="31" t="s">
        <v>1149</v>
      </c>
      <c r="E63" s="6" t="s">
        <v>198</v>
      </c>
      <c r="F63" s="25">
        <v>6</v>
      </c>
      <c r="G63" s="11"/>
      <c r="H63" s="12"/>
      <c r="I63" s="12"/>
      <c r="J63" s="6"/>
      <c r="K63" s="12"/>
      <c r="L63" s="25">
        <v>368.7</v>
      </c>
      <c r="M63" s="6">
        <f t="shared" si="1"/>
        <v>2212.1999999999998</v>
      </c>
      <c r="N63" s="6"/>
      <c r="O63" s="6" t="s">
        <v>1150</v>
      </c>
      <c r="P63" s="15">
        <v>3.1823999999999999</v>
      </c>
      <c r="Q63" s="18"/>
    </row>
    <row r="64" spans="1:17" s="1" customFormat="1" ht="20.100000000000001" customHeight="1" x14ac:dyDescent="0.15">
      <c r="A64" s="10">
        <v>62</v>
      </c>
      <c r="B64" s="32" t="s">
        <v>1153</v>
      </c>
      <c r="C64" s="8" t="s">
        <v>1154</v>
      </c>
      <c r="D64" s="31" t="s">
        <v>1155</v>
      </c>
      <c r="E64" s="6" t="s">
        <v>198</v>
      </c>
      <c r="F64" s="25">
        <v>8</v>
      </c>
      <c r="G64" s="11"/>
      <c r="H64" s="12"/>
      <c r="I64" s="12"/>
      <c r="J64" s="6"/>
      <c r="K64" s="12"/>
      <c r="L64" s="25">
        <v>318.60000000000002</v>
      </c>
      <c r="M64" s="6">
        <f t="shared" si="1"/>
        <v>2548.8000000000002</v>
      </c>
      <c r="N64" s="6"/>
      <c r="O64" s="6" t="s">
        <v>1156</v>
      </c>
      <c r="P64" s="15">
        <v>3.6503999999999999</v>
      </c>
      <c r="Q64" s="18"/>
    </row>
    <row r="65" spans="1:17" s="1" customFormat="1" ht="20.100000000000001" customHeight="1" x14ac:dyDescent="0.15">
      <c r="A65" s="10">
        <v>63</v>
      </c>
      <c r="B65" s="32" t="s">
        <v>1157</v>
      </c>
      <c r="C65" s="8" t="s">
        <v>1158</v>
      </c>
      <c r="D65" s="31" t="s">
        <v>1155</v>
      </c>
      <c r="E65" s="6" t="s">
        <v>198</v>
      </c>
      <c r="F65" s="25">
        <v>2</v>
      </c>
      <c r="G65" s="11"/>
      <c r="H65" s="12"/>
      <c r="I65" s="12"/>
      <c r="J65" s="6"/>
      <c r="K65" s="12"/>
      <c r="L65" s="25">
        <v>296.5</v>
      </c>
      <c r="M65" s="6">
        <f t="shared" si="1"/>
        <v>593</v>
      </c>
      <c r="N65" s="6"/>
      <c r="O65" s="6" t="s">
        <v>1156</v>
      </c>
      <c r="P65" s="15">
        <v>0.91259999999999997</v>
      </c>
      <c r="Q65" s="18"/>
    </row>
    <row r="66" spans="1:17" s="2" customFormat="1" ht="20.100000000000001" customHeight="1" x14ac:dyDescent="0.15">
      <c r="A66" s="10">
        <v>64</v>
      </c>
      <c r="B66" s="32" t="s">
        <v>1159</v>
      </c>
      <c r="C66" s="8" t="s">
        <v>1160</v>
      </c>
      <c r="D66" s="31" t="s">
        <v>1155</v>
      </c>
      <c r="E66" s="6" t="s">
        <v>198</v>
      </c>
      <c r="F66" s="25">
        <v>2</v>
      </c>
      <c r="G66" s="19"/>
      <c r="H66" s="20"/>
      <c r="I66" s="20"/>
      <c r="J66" s="21"/>
      <c r="K66" s="20"/>
      <c r="L66" s="25">
        <v>296.5</v>
      </c>
      <c r="M66" s="21">
        <f t="shared" si="1"/>
        <v>593</v>
      </c>
      <c r="N66" s="21"/>
      <c r="O66" s="6" t="s">
        <v>1156</v>
      </c>
      <c r="P66" s="22">
        <v>0.91259999999999997</v>
      </c>
      <c r="Q66" s="23"/>
    </row>
    <row r="67" spans="1:17" s="1" customFormat="1" ht="20.100000000000001" customHeight="1" x14ac:dyDescent="0.15">
      <c r="A67" s="10">
        <v>65</v>
      </c>
      <c r="B67" s="32" t="s">
        <v>1161</v>
      </c>
      <c r="C67" s="8" t="s">
        <v>1162</v>
      </c>
      <c r="D67" s="31" t="s">
        <v>1163</v>
      </c>
      <c r="E67" s="6" t="s">
        <v>198</v>
      </c>
      <c r="F67" s="25">
        <v>4</v>
      </c>
      <c r="G67" s="11"/>
      <c r="H67" s="12"/>
      <c r="I67" s="12"/>
      <c r="J67" s="6"/>
      <c r="K67" s="12"/>
      <c r="L67" s="25">
        <v>249.3</v>
      </c>
      <c r="M67" s="6">
        <f t="shared" si="1"/>
        <v>997.2</v>
      </c>
      <c r="N67" s="6"/>
      <c r="O67" s="6" t="s">
        <v>1164</v>
      </c>
      <c r="P67" s="15">
        <v>1.4352</v>
      </c>
      <c r="Q67" s="18"/>
    </row>
    <row r="68" spans="1:17" s="1" customFormat="1" ht="20.100000000000001" customHeight="1" x14ac:dyDescent="0.15">
      <c r="A68" s="10">
        <v>66</v>
      </c>
      <c r="B68" s="32" t="s">
        <v>1165</v>
      </c>
      <c r="C68" s="8" t="s">
        <v>1166</v>
      </c>
      <c r="D68" s="31" t="s">
        <v>1163</v>
      </c>
      <c r="E68" s="6" t="s">
        <v>198</v>
      </c>
      <c r="F68" s="25">
        <v>8</v>
      </c>
      <c r="G68" s="11"/>
      <c r="H68" s="12"/>
      <c r="I68" s="12"/>
      <c r="J68" s="6"/>
      <c r="K68" s="12"/>
      <c r="L68" s="25">
        <v>236</v>
      </c>
      <c r="M68" s="6">
        <f t="shared" si="1"/>
        <v>1888</v>
      </c>
      <c r="N68" s="6"/>
      <c r="O68" s="6" t="s">
        <v>1164</v>
      </c>
      <c r="P68" s="15">
        <v>2.8704000000000001</v>
      </c>
      <c r="Q68" s="18"/>
    </row>
    <row r="69" spans="1:17" s="1" customFormat="1" ht="20.100000000000001" customHeight="1" x14ac:dyDescent="0.15">
      <c r="A69" s="10">
        <v>67</v>
      </c>
      <c r="B69" s="32" t="s">
        <v>1167</v>
      </c>
      <c r="C69" s="8" t="s">
        <v>1168</v>
      </c>
      <c r="D69" s="31" t="s">
        <v>1169</v>
      </c>
      <c r="E69" s="6" t="s">
        <v>198</v>
      </c>
      <c r="F69" s="25">
        <v>12</v>
      </c>
      <c r="G69" s="11"/>
      <c r="H69" s="12"/>
      <c r="I69" s="12"/>
      <c r="J69" s="6"/>
      <c r="K69" s="12"/>
      <c r="L69" s="25">
        <v>365.8</v>
      </c>
      <c r="M69" s="6">
        <f t="shared" si="1"/>
        <v>4389.6000000000004</v>
      </c>
      <c r="N69" s="6"/>
      <c r="O69" s="6" t="s">
        <v>1170</v>
      </c>
      <c r="P69" s="15">
        <v>6.2712000000000003</v>
      </c>
      <c r="Q69" s="18"/>
    </row>
    <row r="70" spans="1:17" s="1" customFormat="1" ht="20.100000000000001" customHeight="1" x14ac:dyDescent="0.15">
      <c r="A70" s="10">
        <v>68</v>
      </c>
      <c r="B70" s="32" t="s">
        <v>1171</v>
      </c>
      <c r="C70" s="8" t="s">
        <v>1172</v>
      </c>
      <c r="D70" s="31" t="s">
        <v>1173</v>
      </c>
      <c r="E70" s="6" t="s">
        <v>198</v>
      </c>
      <c r="F70" s="25">
        <v>12</v>
      </c>
      <c r="G70" s="11"/>
      <c r="H70" s="12"/>
      <c r="I70" s="12"/>
      <c r="J70" s="6"/>
      <c r="K70" s="12"/>
      <c r="L70" s="25">
        <v>371.3</v>
      </c>
      <c r="M70" s="6">
        <f t="shared" si="1"/>
        <v>4455.6000000000004</v>
      </c>
      <c r="N70" s="6"/>
      <c r="O70" s="6" t="s">
        <v>1150</v>
      </c>
      <c r="P70" s="15">
        <v>6.3647999999999998</v>
      </c>
      <c r="Q70" s="18"/>
    </row>
    <row r="71" spans="1:17" s="1" customFormat="1" ht="20.100000000000001" customHeight="1" x14ac:dyDescent="0.15">
      <c r="A71" s="10">
        <v>69</v>
      </c>
      <c r="B71" s="32" t="s">
        <v>1174</v>
      </c>
      <c r="C71" s="8" t="s">
        <v>1175</v>
      </c>
      <c r="D71" s="31" t="s">
        <v>1176</v>
      </c>
      <c r="E71" s="6" t="s">
        <v>198</v>
      </c>
      <c r="F71" s="25">
        <v>6</v>
      </c>
      <c r="G71" s="11"/>
      <c r="H71" s="12"/>
      <c r="I71" s="12"/>
      <c r="J71" s="6"/>
      <c r="K71" s="12"/>
      <c r="L71" s="25">
        <v>333.1</v>
      </c>
      <c r="M71" s="6">
        <f t="shared" si="1"/>
        <v>1998.6000000000001</v>
      </c>
      <c r="N71" s="6"/>
      <c r="O71" s="6" t="s">
        <v>1177</v>
      </c>
      <c r="P71" s="15">
        <v>2.9016000000000002</v>
      </c>
      <c r="Q71" s="18"/>
    </row>
    <row r="72" spans="1:17" s="1" customFormat="1" ht="20.100000000000001" customHeight="1" x14ac:dyDescent="0.15">
      <c r="A72" s="10">
        <v>70</v>
      </c>
      <c r="B72" s="32" t="s">
        <v>1178</v>
      </c>
      <c r="C72" s="8" t="s">
        <v>1179</v>
      </c>
      <c r="D72" s="31" t="s">
        <v>1176</v>
      </c>
      <c r="E72" s="6" t="s">
        <v>198</v>
      </c>
      <c r="F72" s="25">
        <v>6</v>
      </c>
      <c r="G72" s="11"/>
      <c r="H72" s="12"/>
      <c r="I72" s="12"/>
      <c r="J72" s="6"/>
      <c r="K72" s="12"/>
      <c r="L72" s="25">
        <v>333.1</v>
      </c>
      <c r="M72" s="6">
        <f t="shared" si="1"/>
        <v>1998.6000000000001</v>
      </c>
      <c r="N72" s="6"/>
      <c r="O72" s="6" t="s">
        <v>1177</v>
      </c>
      <c r="P72" s="15">
        <v>2.9016000000000002</v>
      </c>
      <c r="Q72" s="18"/>
    </row>
    <row r="73" spans="1:17" s="1" customFormat="1" ht="20.100000000000001" customHeight="1" x14ac:dyDescent="0.15">
      <c r="A73" s="10">
        <v>71</v>
      </c>
      <c r="B73" s="32" t="s">
        <v>1180</v>
      </c>
      <c r="C73" s="8" t="s">
        <v>1181</v>
      </c>
      <c r="D73" s="31" t="s">
        <v>1182</v>
      </c>
      <c r="E73" s="6" t="s">
        <v>198</v>
      </c>
      <c r="F73" s="25">
        <v>12</v>
      </c>
      <c r="G73" s="11"/>
      <c r="H73" s="12"/>
      <c r="I73" s="12"/>
      <c r="J73" s="6"/>
      <c r="K73" s="12"/>
      <c r="L73" s="25">
        <v>324.2</v>
      </c>
      <c r="M73" s="6">
        <f t="shared" si="1"/>
        <v>3890.3999999999996</v>
      </c>
      <c r="N73" s="6"/>
      <c r="O73" s="6" t="s">
        <v>1183</v>
      </c>
      <c r="P73" s="15">
        <v>5.5692000000000004</v>
      </c>
      <c r="Q73" s="18"/>
    </row>
    <row r="74" spans="1:17" s="1" customFormat="1" ht="20.100000000000001" customHeight="1" x14ac:dyDescent="0.15">
      <c r="A74" s="10">
        <v>72</v>
      </c>
      <c r="B74" s="32" t="s">
        <v>1184</v>
      </c>
      <c r="C74" s="8" t="s">
        <v>1185</v>
      </c>
      <c r="D74" s="31" t="s">
        <v>1186</v>
      </c>
      <c r="E74" s="6" t="s">
        <v>198</v>
      </c>
      <c r="F74" s="25">
        <v>4</v>
      </c>
      <c r="G74" s="11"/>
      <c r="H74" s="12"/>
      <c r="I74" s="12"/>
      <c r="J74" s="6"/>
      <c r="K74" s="12"/>
      <c r="L74" s="25">
        <v>875.3</v>
      </c>
      <c r="M74" s="6">
        <f t="shared" si="1"/>
        <v>3501.2</v>
      </c>
      <c r="N74" s="6"/>
      <c r="O74" s="6" t="s">
        <v>1187</v>
      </c>
      <c r="P74" s="15">
        <v>5.04</v>
      </c>
      <c r="Q74" s="18"/>
    </row>
    <row r="75" spans="1:17" s="1" customFormat="1" ht="20.100000000000001" customHeight="1" x14ac:dyDescent="0.15">
      <c r="A75" s="10">
        <v>73</v>
      </c>
      <c r="B75" s="32" t="s">
        <v>1188</v>
      </c>
      <c r="C75" s="8" t="s">
        <v>1189</v>
      </c>
      <c r="D75" s="31" t="s">
        <v>1186</v>
      </c>
      <c r="E75" s="6" t="s">
        <v>198</v>
      </c>
      <c r="F75" s="25">
        <v>1</v>
      </c>
      <c r="G75" s="11"/>
      <c r="H75" s="12"/>
      <c r="I75" s="12"/>
      <c r="J75" s="6"/>
      <c r="K75" s="12"/>
      <c r="L75" s="25">
        <v>633.1</v>
      </c>
      <c r="M75" s="6">
        <f t="shared" si="1"/>
        <v>633.1</v>
      </c>
      <c r="N75" s="6"/>
      <c r="O75" s="6" t="s">
        <v>1187</v>
      </c>
      <c r="P75" s="15">
        <v>1.26</v>
      </c>
      <c r="Q75" s="18"/>
    </row>
    <row r="76" spans="1:17" s="1" customFormat="1" ht="20.100000000000001" customHeight="1" x14ac:dyDescent="0.15">
      <c r="A76" s="10">
        <v>74</v>
      </c>
      <c r="B76" s="32" t="s">
        <v>1190</v>
      </c>
      <c r="C76" s="8" t="s">
        <v>1191</v>
      </c>
      <c r="D76" s="31" t="s">
        <v>1186</v>
      </c>
      <c r="E76" s="6" t="s">
        <v>198</v>
      </c>
      <c r="F76" s="25">
        <v>1</v>
      </c>
      <c r="G76" s="11"/>
      <c r="H76" s="12"/>
      <c r="I76" s="12"/>
      <c r="J76" s="6"/>
      <c r="K76" s="12"/>
      <c r="L76" s="25">
        <v>633.1</v>
      </c>
      <c r="M76" s="6">
        <f t="shared" si="1"/>
        <v>633.1</v>
      </c>
      <c r="N76" s="6"/>
      <c r="O76" s="6" t="s">
        <v>1187</v>
      </c>
      <c r="P76" s="15">
        <v>1.26</v>
      </c>
      <c r="Q76" s="18"/>
    </row>
    <row r="77" spans="1:17" s="1" customFormat="1" ht="20.100000000000001" customHeight="1" x14ac:dyDescent="0.15">
      <c r="A77" s="10">
        <v>75</v>
      </c>
      <c r="B77" s="32" t="s">
        <v>1192</v>
      </c>
      <c r="C77" s="8" t="s">
        <v>1193</v>
      </c>
      <c r="D77" s="31" t="s">
        <v>1194</v>
      </c>
      <c r="E77" s="6" t="s">
        <v>198</v>
      </c>
      <c r="F77" s="25">
        <v>6</v>
      </c>
      <c r="G77" s="11"/>
      <c r="H77" s="12"/>
      <c r="I77" s="12"/>
      <c r="J77" s="6"/>
      <c r="K77" s="12"/>
      <c r="L77" s="25">
        <v>89.9</v>
      </c>
      <c r="M77" s="6">
        <f t="shared" si="1"/>
        <v>539.40000000000009</v>
      </c>
      <c r="N77" s="6"/>
      <c r="O77" s="6" t="s">
        <v>1195</v>
      </c>
      <c r="P77" s="15">
        <v>1.00116</v>
      </c>
      <c r="Q77" s="18"/>
    </row>
    <row r="78" spans="1:17" s="1" customFormat="1" ht="20.100000000000001" customHeight="1" x14ac:dyDescent="0.15">
      <c r="A78" s="10">
        <v>76</v>
      </c>
      <c r="B78" s="32" t="s">
        <v>1196</v>
      </c>
      <c r="C78" s="8" t="s">
        <v>1197</v>
      </c>
      <c r="D78" s="31" t="s">
        <v>1194</v>
      </c>
      <c r="E78" s="6" t="s">
        <v>198</v>
      </c>
      <c r="F78" s="25">
        <v>6</v>
      </c>
      <c r="G78" s="11"/>
      <c r="H78" s="12"/>
      <c r="I78" s="12"/>
      <c r="J78" s="6"/>
      <c r="K78" s="12"/>
      <c r="L78" s="25">
        <v>89.9</v>
      </c>
      <c r="M78" s="6">
        <f t="shared" si="1"/>
        <v>539.40000000000009</v>
      </c>
      <c r="N78" s="6"/>
      <c r="O78" s="6" t="s">
        <v>1195</v>
      </c>
      <c r="P78" s="15">
        <v>1.00116</v>
      </c>
      <c r="Q78" s="18"/>
    </row>
    <row r="79" spans="1:17" s="1" customFormat="1" ht="20.100000000000001" customHeight="1" x14ac:dyDescent="0.15">
      <c r="A79" s="10">
        <v>77</v>
      </c>
      <c r="B79" s="32" t="s">
        <v>1198</v>
      </c>
      <c r="C79" s="8" t="s">
        <v>1199</v>
      </c>
      <c r="D79" s="31" t="s">
        <v>1194</v>
      </c>
      <c r="E79" s="6" t="s">
        <v>198</v>
      </c>
      <c r="F79" s="25">
        <v>1</v>
      </c>
      <c r="G79" s="11"/>
      <c r="H79" s="12"/>
      <c r="I79" s="12"/>
      <c r="J79" s="6"/>
      <c r="K79" s="12"/>
      <c r="L79" s="25">
        <v>92.5</v>
      </c>
      <c r="M79" s="6">
        <f t="shared" si="1"/>
        <v>92.5</v>
      </c>
      <c r="N79" s="6"/>
      <c r="O79" s="6" t="s">
        <v>1200</v>
      </c>
      <c r="P79" s="15">
        <v>0.17226</v>
      </c>
      <c r="Q79" s="18"/>
    </row>
    <row r="80" spans="1:17" s="1" customFormat="1" ht="20.100000000000001" customHeight="1" x14ac:dyDescent="0.15">
      <c r="A80" s="10">
        <v>78</v>
      </c>
      <c r="B80" s="32" t="s">
        <v>1201</v>
      </c>
      <c r="C80" s="8" t="s">
        <v>1202</v>
      </c>
      <c r="D80" s="31" t="s">
        <v>1194</v>
      </c>
      <c r="E80" s="6" t="s">
        <v>198</v>
      </c>
      <c r="F80" s="25">
        <v>1</v>
      </c>
      <c r="G80" s="11"/>
      <c r="H80" s="12"/>
      <c r="I80" s="12"/>
      <c r="J80" s="6"/>
      <c r="K80" s="12"/>
      <c r="L80" s="25">
        <v>92.5</v>
      </c>
      <c r="M80" s="6">
        <f t="shared" si="1"/>
        <v>92.5</v>
      </c>
      <c r="N80" s="6"/>
      <c r="O80" s="6" t="s">
        <v>1200</v>
      </c>
      <c r="P80" s="15">
        <v>0.17226</v>
      </c>
      <c r="Q80" s="18"/>
    </row>
    <row r="81" spans="1:17" s="1" customFormat="1" ht="20.100000000000001" customHeight="1" x14ac:dyDescent="0.15">
      <c r="A81" s="10">
        <v>79</v>
      </c>
      <c r="B81" s="32" t="s">
        <v>1203</v>
      </c>
      <c r="C81" s="8" t="s">
        <v>1204</v>
      </c>
      <c r="D81" s="31" t="s">
        <v>1194</v>
      </c>
      <c r="E81" s="6" t="s">
        <v>198</v>
      </c>
      <c r="F81" s="25">
        <v>1</v>
      </c>
      <c r="G81" s="11"/>
      <c r="H81" s="12"/>
      <c r="I81" s="12"/>
      <c r="J81" s="6"/>
      <c r="K81" s="12"/>
      <c r="L81" s="25">
        <v>93.8</v>
      </c>
      <c r="M81" s="6">
        <f t="shared" si="1"/>
        <v>93.8</v>
      </c>
      <c r="N81" s="6"/>
      <c r="O81" s="6" t="s">
        <v>1205</v>
      </c>
      <c r="P81" s="15">
        <v>0.17496</v>
      </c>
      <c r="Q81" s="18"/>
    </row>
    <row r="82" spans="1:17" s="1" customFormat="1" ht="20.100000000000001" customHeight="1" x14ac:dyDescent="0.15">
      <c r="A82" s="10">
        <v>80</v>
      </c>
      <c r="B82" s="32" t="s">
        <v>1206</v>
      </c>
      <c r="C82" s="8" t="s">
        <v>1207</v>
      </c>
      <c r="D82" s="31" t="s">
        <v>1194</v>
      </c>
      <c r="E82" s="6" t="s">
        <v>198</v>
      </c>
      <c r="F82" s="25">
        <v>1</v>
      </c>
      <c r="G82" s="11"/>
      <c r="H82" s="12"/>
      <c r="I82" s="12"/>
      <c r="J82" s="6"/>
      <c r="K82" s="12"/>
      <c r="L82" s="25">
        <v>93.8</v>
      </c>
      <c r="M82" s="6">
        <f t="shared" si="1"/>
        <v>93.8</v>
      </c>
      <c r="N82" s="6"/>
      <c r="O82" s="6" t="s">
        <v>1205</v>
      </c>
      <c r="P82" s="15">
        <v>0.17496</v>
      </c>
      <c r="Q82" s="18"/>
    </row>
    <row r="83" spans="1:17" s="1" customFormat="1" ht="20.100000000000001" customHeight="1" x14ac:dyDescent="0.15">
      <c r="A83" s="10">
        <v>81</v>
      </c>
      <c r="B83" s="32" t="s">
        <v>1208</v>
      </c>
      <c r="C83" s="8" t="s">
        <v>1209</v>
      </c>
      <c r="D83" s="31" t="s">
        <v>1194</v>
      </c>
      <c r="E83" s="6" t="s">
        <v>198</v>
      </c>
      <c r="F83" s="25">
        <v>1</v>
      </c>
      <c r="G83" s="11"/>
      <c r="H83" s="12"/>
      <c r="I83" s="12"/>
      <c r="J83" s="6"/>
      <c r="K83" s="12"/>
      <c r="L83" s="25">
        <v>67.900000000000006</v>
      </c>
      <c r="M83" s="6">
        <f t="shared" si="1"/>
        <v>67.900000000000006</v>
      </c>
      <c r="N83" s="6"/>
      <c r="O83" s="6" t="s">
        <v>1210</v>
      </c>
      <c r="P83" s="15">
        <v>0.12959999999999999</v>
      </c>
      <c r="Q83" s="18"/>
    </row>
    <row r="84" spans="1:17" s="1" customFormat="1" ht="20.100000000000001" customHeight="1" x14ac:dyDescent="0.15">
      <c r="A84" s="10">
        <v>82</v>
      </c>
      <c r="B84" s="32" t="s">
        <v>1211</v>
      </c>
      <c r="C84" s="8" t="s">
        <v>1212</v>
      </c>
      <c r="D84" s="31" t="s">
        <v>1194</v>
      </c>
      <c r="E84" s="6" t="s">
        <v>198</v>
      </c>
      <c r="F84" s="25">
        <v>1</v>
      </c>
      <c r="G84" s="11"/>
      <c r="H84" s="12"/>
      <c r="I84" s="12"/>
      <c r="J84" s="6"/>
      <c r="K84" s="12"/>
      <c r="L84" s="25">
        <v>67.900000000000006</v>
      </c>
      <c r="M84" s="6">
        <f t="shared" si="1"/>
        <v>67.900000000000006</v>
      </c>
      <c r="N84" s="6"/>
      <c r="O84" s="6" t="s">
        <v>1210</v>
      </c>
      <c r="P84" s="15">
        <v>0.12959999999999999</v>
      </c>
      <c r="Q84" s="18"/>
    </row>
    <row r="85" spans="1:17" s="1" customFormat="1" ht="20.100000000000001" customHeight="1" x14ac:dyDescent="0.15">
      <c r="A85" s="10">
        <v>83</v>
      </c>
      <c r="B85" s="32" t="s">
        <v>1213</v>
      </c>
      <c r="C85" s="8" t="s">
        <v>1214</v>
      </c>
      <c r="D85" s="31" t="s">
        <v>1194</v>
      </c>
      <c r="E85" s="6" t="s">
        <v>198</v>
      </c>
      <c r="F85" s="25">
        <v>1</v>
      </c>
      <c r="G85" s="11"/>
      <c r="H85" s="12"/>
      <c r="I85" s="12"/>
      <c r="J85" s="6"/>
      <c r="K85" s="12"/>
      <c r="L85" s="25">
        <v>66.7</v>
      </c>
      <c r="M85" s="6">
        <f t="shared" si="1"/>
        <v>66.7</v>
      </c>
      <c r="N85" s="6"/>
      <c r="O85" s="6" t="s">
        <v>1215</v>
      </c>
      <c r="P85" s="15">
        <v>0.12636</v>
      </c>
      <c r="Q85" s="18"/>
    </row>
    <row r="86" spans="1:17" s="1" customFormat="1" ht="20.100000000000001" customHeight="1" x14ac:dyDescent="0.15">
      <c r="A86" s="10">
        <v>84</v>
      </c>
      <c r="B86" s="32" t="s">
        <v>1216</v>
      </c>
      <c r="C86" s="8" t="s">
        <v>1217</v>
      </c>
      <c r="D86" s="31" t="s">
        <v>1194</v>
      </c>
      <c r="E86" s="6" t="s">
        <v>198</v>
      </c>
      <c r="F86" s="25">
        <v>1</v>
      </c>
      <c r="G86" s="11"/>
      <c r="H86" s="12"/>
      <c r="I86" s="12"/>
      <c r="J86" s="6"/>
      <c r="K86" s="12"/>
      <c r="L86" s="25">
        <v>66.7</v>
      </c>
      <c r="M86" s="6">
        <f t="shared" si="1"/>
        <v>66.7</v>
      </c>
      <c r="N86" s="6"/>
      <c r="O86" s="6" t="s">
        <v>1215</v>
      </c>
      <c r="P86" s="15">
        <v>0.12636</v>
      </c>
      <c r="Q86" s="18"/>
    </row>
    <row r="87" spans="1:17" s="1" customFormat="1" ht="20.100000000000001" customHeight="1" x14ac:dyDescent="0.15">
      <c r="A87" s="10">
        <v>85</v>
      </c>
      <c r="B87" s="32" t="s">
        <v>1218</v>
      </c>
      <c r="C87" s="8" t="s">
        <v>1219</v>
      </c>
      <c r="D87" s="31" t="s">
        <v>1220</v>
      </c>
      <c r="E87" s="6" t="s">
        <v>198</v>
      </c>
      <c r="F87" s="25">
        <v>3</v>
      </c>
      <c r="G87" s="11"/>
      <c r="H87" s="12"/>
      <c r="I87" s="12"/>
      <c r="J87" s="6"/>
      <c r="K87" s="12"/>
      <c r="L87" s="25">
        <v>150.1</v>
      </c>
      <c r="M87" s="6">
        <f t="shared" si="1"/>
        <v>450.29999999999995</v>
      </c>
      <c r="N87" s="6"/>
      <c r="O87" s="6" t="s">
        <v>1221</v>
      </c>
      <c r="P87" s="15">
        <v>1.04742</v>
      </c>
      <c r="Q87" s="18"/>
    </row>
    <row r="88" spans="1:17" s="1" customFormat="1" ht="20.100000000000001" customHeight="1" x14ac:dyDescent="0.15">
      <c r="A88" s="10">
        <v>86</v>
      </c>
      <c r="B88" s="32" t="s">
        <v>1222</v>
      </c>
      <c r="C88" s="8" t="s">
        <v>1223</v>
      </c>
      <c r="D88" s="31" t="s">
        <v>1220</v>
      </c>
      <c r="E88" s="6" t="s">
        <v>198</v>
      </c>
      <c r="F88" s="25">
        <v>3</v>
      </c>
      <c r="G88" s="11"/>
      <c r="H88" s="12"/>
      <c r="I88" s="12"/>
      <c r="J88" s="6"/>
      <c r="K88" s="12"/>
      <c r="L88" s="25">
        <v>150.1</v>
      </c>
      <c r="M88" s="6">
        <f t="shared" si="1"/>
        <v>450.29999999999995</v>
      </c>
      <c r="N88" s="6"/>
      <c r="O88" s="6" t="s">
        <v>1221</v>
      </c>
      <c r="P88" s="15">
        <v>1.04742</v>
      </c>
      <c r="Q88" s="18"/>
    </row>
    <row r="89" spans="1:17" s="1" customFormat="1" ht="20.100000000000001" customHeight="1" x14ac:dyDescent="0.15">
      <c r="A89" s="10">
        <v>87</v>
      </c>
      <c r="B89" s="32" t="s">
        <v>1224</v>
      </c>
      <c r="C89" s="8" t="s">
        <v>1225</v>
      </c>
      <c r="D89" s="31" t="s">
        <v>1220</v>
      </c>
      <c r="E89" s="6" t="s">
        <v>198</v>
      </c>
      <c r="F89" s="25">
        <v>1</v>
      </c>
      <c r="G89" s="11"/>
      <c r="H89" s="12"/>
      <c r="I89" s="12"/>
      <c r="J89" s="6"/>
      <c r="K89" s="12"/>
      <c r="L89" s="25">
        <v>160.19999999999999</v>
      </c>
      <c r="M89" s="6">
        <f t="shared" ref="M89:M152" si="2">L89*F89</f>
        <v>160.19999999999999</v>
      </c>
      <c r="N89" s="6"/>
      <c r="O89" s="6" t="s">
        <v>1226</v>
      </c>
      <c r="P89" s="15">
        <v>0.37674000000000002</v>
      </c>
      <c r="Q89" s="18"/>
    </row>
    <row r="90" spans="1:17" s="1" customFormat="1" ht="20.100000000000001" customHeight="1" x14ac:dyDescent="0.15">
      <c r="A90" s="10">
        <v>88</v>
      </c>
      <c r="B90" s="32" t="s">
        <v>1227</v>
      </c>
      <c r="C90" s="8" t="s">
        <v>1228</v>
      </c>
      <c r="D90" s="31" t="s">
        <v>1220</v>
      </c>
      <c r="E90" s="6" t="s">
        <v>198</v>
      </c>
      <c r="F90" s="25">
        <v>2</v>
      </c>
      <c r="G90" s="11"/>
      <c r="H90" s="12"/>
      <c r="I90" s="12"/>
      <c r="J90" s="6"/>
      <c r="K90" s="12"/>
      <c r="L90" s="25">
        <v>160.19999999999999</v>
      </c>
      <c r="M90" s="6">
        <f t="shared" si="2"/>
        <v>320.39999999999998</v>
      </c>
      <c r="N90" s="6"/>
      <c r="O90" s="6" t="s">
        <v>1226</v>
      </c>
      <c r="P90" s="15">
        <v>0.75348000000000004</v>
      </c>
      <c r="Q90" s="18"/>
    </row>
    <row r="91" spans="1:17" s="1" customFormat="1" ht="20.100000000000001" customHeight="1" x14ac:dyDescent="0.15">
      <c r="A91" s="10">
        <v>89</v>
      </c>
      <c r="B91" s="32" t="s">
        <v>1229</v>
      </c>
      <c r="C91" s="8" t="s">
        <v>1230</v>
      </c>
      <c r="D91" s="31" t="s">
        <v>1231</v>
      </c>
      <c r="E91" s="6" t="s">
        <v>198</v>
      </c>
      <c r="F91" s="25">
        <v>1</v>
      </c>
      <c r="G91" s="11"/>
      <c r="H91" s="12"/>
      <c r="I91" s="12"/>
      <c r="J91" s="6"/>
      <c r="K91" s="12"/>
      <c r="L91" s="25">
        <v>80.400000000000006</v>
      </c>
      <c r="M91" s="6">
        <f t="shared" si="2"/>
        <v>80.400000000000006</v>
      </c>
      <c r="N91" s="6"/>
      <c r="O91" s="6" t="s">
        <v>1232</v>
      </c>
      <c r="P91" s="15">
        <v>0.15620999999999999</v>
      </c>
      <c r="Q91" s="18"/>
    </row>
    <row r="92" spans="1:17" s="1" customFormat="1" ht="20.100000000000001" customHeight="1" x14ac:dyDescent="0.15">
      <c r="A92" s="10">
        <v>90</v>
      </c>
      <c r="B92" s="32" t="s">
        <v>1233</v>
      </c>
      <c r="C92" s="8" t="s">
        <v>1234</v>
      </c>
      <c r="D92" s="31" t="s">
        <v>1235</v>
      </c>
      <c r="E92" s="6" t="s">
        <v>198</v>
      </c>
      <c r="F92" s="25">
        <v>2</v>
      </c>
      <c r="G92" s="11"/>
      <c r="H92" s="12"/>
      <c r="I92" s="12"/>
      <c r="J92" s="6"/>
      <c r="K92" s="12"/>
      <c r="L92" s="25">
        <v>314</v>
      </c>
      <c r="M92" s="6">
        <f t="shared" si="2"/>
        <v>628</v>
      </c>
      <c r="N92" s="6"/>
      <c r="O92" s="6" t="s">
        <v>1236</v>
      </c>
      <c r="P92" s="15">
        <v>9.6768000000000007E-2</v>
      </c>
      <c r="Q92" s="18"/>
    </row>
    <row r="93" spans="1:17" s="1" customFormat="1" ht="20.100000000000001" customHeight="1" x14ac:dyDescent="0.15">
      <c r="A93" s="10">
        <v>91</v>
      </c>
      <c r="B93" s="32" t="s">
        <v>1237</v>
      </c>
      <c r="C93" s="8" t="s">
        <v>1238</v>
      </c>
      <c r="D93" s="31" t="s">
        <v>1239</v>
      </c>
      <c r="E93" s="6" t="s">
        <v>198</v>
      </c>
      <c r="F93" s="25">
        <v>280</v>
      </c>
      <c r="G93" s="11"/>
      <c r="H93" s="12"/>
      <c r="I93" s="12"/>
      <c r="J93" s="6"/>
      <c r="K93" s="12"/>
      <c r="L93" s="25">
        <v>6.1</v>
      </c>
      <c r="M93" s="6">
        <f t="shared" si="2"/>
        <v>1708</v>
      </c>
      <c r="N93" s="6"/>
      <c r="O93" s="6" t="s">
        <v>1240</v>
      </c>
      <c r="P93" s="15">
        <v>0.23183999999999999</v>
      </c>
      <c r="Q93" s="18"/>
    </row>
    <row r="94" spans="1:17" s="1" customFormat="1" ht="20.100000000000001" customHeight="1" x14ac:dyDescent="0.15">
      <c r="A94" s="10">
        <v>92</v>
      </c>
      <c r="B94" s="32" t="s">
        <v>1241</v>
      </c>
      <c r="C94" s="8" t="s">
        <v>1242</v>
      </c>
      <c r="D94" s="31" t="s">
        <v>986</v>
      </c>
      <c r="E94" s="6" t="s">
        <v>198</v>
      </c>
      <c r="F94" s="25">
        <v>2</v>
      </c>
      <c r="G94" s="11"/>
      <c r="H94" s="12"/>
      <c r="I94" s="12"/>
      <c r="J94" s="6"/>
      <c r="K94" s="12"/>
      <c r="L94" s="25">
        <v>18.100000000000001</v>
      </c>
      <c r="M94" s="6">
        <f t="shared" si="2"/>
        <v>36.200000000000003</v>
      </c>
      <c r="N94" s="6"/>
      <c r="O94" s="6" t="s">
        <v>1243</v>
      </c>
      <c r="P94" s="15">
        <v>5.5E-2</v>
      </c>
      <c r="Q94" s="18"/>
    </row>
    <row r="95" spans="1:17" s="1" customFormat="1" ht="20.100000000000001" customHeight="1" x14ac:dyDescent="0.15">
      <c r="A95" s="10">
        <v>93</v>
      </c>
      <c r="B95" s="32" t="s">
        <v>1244</v>
      </c>
      <c r="C95" s="8" t="s">
        <v>1245</v>
      </c>
      <c r="D95" s="31" t="s">
        <v>986</v>
      </c>
      <c r="E95" s="6" t="s">
        <v>198</v>
      </c>
      <c r="F95" s="25">
        <v>2</v>
      </c>
      <c r="G95" s="11"/>
      <c r="H95" s="12"/>
      <c r="I95" s="12"/>
      <c r="J95" s="6"/>
      <c r="K95" s="12"/>
      <c r="L95" s="25">
        <v>18.100000000000001</v>
      </c>
      <c r="M95" s="6">
        <f t="shared" si="2"/>
        <v>36.200000000000003</v>
      </c>
      <c r="N95" s="6"/>
      <c r="O95" s="6" t="s">
        <v>1243</v>
      </c>
      <c r="P95" s="15">
        <v>5.5E-2</v>
      </c>
      <c r="Q95" s="18"/>
    </row>
    <row r="96" spans="1:17" s="1" customFormat="1" ht="20.100000000000001" customHeight="1" x14ac:dyDescent="0.15">
      <c r="A96" s="10">
        <v>94</v>
      </c>
      <c r="B96" s="32" t="s">
        <v>1246</v>
      </c>
      <c r="C96" s="8" t="s">
        <v>1247</v>
      </c>
      <c r="D96" s="31" t="s">
        <v>1248</v>
      </c>
      <c r="E96" s="6" t="s">
        <v>198</v>
      </c>
      <c r="F96" s="25">
        <v>300</v>
      </c>
      <c r="G96" s="11"/>
      <c r="H96" s="12"/>
      <c r="I96" s="12"/>
      <c r="J96" s="6"/>
      <c r="K96" s="12"/>
      <c r="L96" s="25">
        <v>76.8</v>
      </c>
      <c r="M96" s="6">
        <f t="shared" si="2"/>
        <v>23040</v>
      </c>
      <c r="N96" s="6"/>
      <c r="O96" s="6" t="s">
        <v>786</v>
      </c>
      <c r="P96" s="15">
        <v>99</v>
      </c>
      <c r="Q96" s="18"/>
    </row>
    <row r="97" spans="1:17" s="1" customFormat="1" ht="20.100000000000001" customHeight="1" x14ac:dyDescent="0.15">
      <c r="A97" s="10">
        <v>95</v>
      </c>
      <c r="B97" s="32" t="s">
        <v>1249</v>
      </c>
      <c r="C97" s="8" t="s">
        <v>1250</v>
      </c>
      <c r="D97" s="31" t="s">
        <v>1248</v>
      </c>
      <c r="E97" s="6" t="s">
        <v>198</v>
      </c>
      <c r="F97" s="25">
        <v>233</v>
      </c>
      <c r="G97" s="11"/>
      <c r="H97" s="12"/>
      <c r="I97" s="12"/>
      <c r="J97" s="6"/>
      <c r="K97" s="12"/>
      <c r="L97" s="25">
        <v>75.8</v>
      </c>
      <c r="M97" s="6">
        <f t="shared" si="2"/>
        <v>17661.399999999998</v>
      </c>
      <c r="N97" s="6"/>
      <c r="O97" s="6" t="s">
        <v>1251</v>
      </c>
      <c r="P97" s="15">
        <v>73.394999999999996</v>
      </c>
      <c r="Q97" s="18"/>
    </row>
    <row r="98" spans="1:17" s="1" customFormat="1" ht="20.100000000000001" customHeight="1" x14ac:dyDescent="0.15">
      <c r="A98" s="10">
        <v>96</v>
      </c>
      <c r="B98" s="32" t="s">
        <v>1252</v>
      </c>
      <c r="C98" s="8" t="s">
        <v>1253</v>
      </c>
      <c r="D98" s="31" t="s">
        <v>1248</v>
      </c>
      <c r="E98" s="6" t="s">
        <v>198</v>
      </c>
      <c r="F98" s="25">
        <v>30</v>
      </c>
      <c r="G98" s="11"/>
      <c r="H98" s="12"/>
      <c r="I98" s="12"/>
      <c r="J98" s="6"/>
      <c r="K98" s="12"/>
      <c r="L98" s="25">
        <v>78.900000000000006</v>
      </c>
      <c r="M98" s="6">
        <f t="shared" si="2"/>
        <v>2367</v>
      </c>
      <c r="N98" s="6"/>
      <c r="O98" s="6" t="s">
        <v>1254</v>
      </c>
      <c r="P98" s="15">
        <v>10.8</v>
      </c>
      <c r="Q98" s="18"/>
    </row>
    <row r="99" spans="1:17" s="1" customFormat="1" ht="20.100000000000001" customHeight="1" x14ac:dyDescent="0.15">
      <c r="A99" s="10">
        <v>97</v>
      </c>
      <c r="B99" s="32" t="s">
        <v>1255</v>
      </c>
      <c r="C99" s="8" t="s">
        <v>1256</v>
      </c>
      <c r="D99" s="31" t="s">
        <v>1239</v>
      </c>
      <c r="E99" s="6" t="s">
        <v>198</v>
      </c>
      <c r="F99" s="25">
        <v>6</v>
      </c>
      <c r="G99" s="11"/>
      <c r="H99" s="12"/>
      <c r="I99" s="12"/>
      <c r="J99" s="6"/>
      <c r="K99" s="12"/>
      <c r="L99" s="25">
        <v>5.6</v>
      </c>
      <c r="M99" s="6">
        <f t="shared" si="2"/>
        <v>33.599999999999994</v>
      </c>
      <c r="N99" s="6"/>
      <c r="O99" s="6" t="s">
        <v>1257</v>
      </c>
      <c r="P99" s="15">
        <v>4.5360000000000001E-3</v>
      </c>
      <c r="Q99" s="18"/>
    </row>
    <row r="100" spans="1:17" s="1" customFormat="1" ht="20.100000000000001" customHeight="1" x14ac:dyDescent="0.15">
      <c r="A100" s="10">
        <v>98</v>
      </c>
      <c r="B100" s="32" t="s">
        <v>1258</v>
      </c>
      <c r="C100" s="8" t="s">
        <v>1259</v>
      </c>
      <c r="D100" s="31" t="s">
        <v>1260</v>
      </c>
      <c r="E100" s="6" t="s">
        <v>198</v>
      </c>
      <c r="F100" s="25">
        <v>4</v>
      </c>
      <c r="G100" s="11"/>
      <c r="H100" s="12"/>
      <c r="I100" s="12"/>
      <c r="J100" s="6"/>
      <c r="K100" s="12"/>
      <c r="L100" s="25">
        <v>3.2</v>
      </c>
      <c r="M100" s="6">
        <f t="shared" si="2"/>
        <v>12.8</v>
      </c>
      <c r="N100" s="6"/>
      <c r="O100" s="6" t="s">
        <v>1261</v>
      </c>
      <c r="P100" s="15">
        <v>1.7279999999999999E-3</v>
      </c>
      <c r="Q100" s="18"/>
    </row>
    <row r="101" spans="1:17" s="1" customFormat="1" ht="20.100000000000001" customHeight="1" x14ac:dyDescent="0.15">
      <c r="A101" s="10">
        <v>99</v>
      </c>
      <c r="B101" s="32" t="s">
        <v>1262</v>
      </c>
      <c r="C101" s="8" t="s">
        <v>1263</v>
      </c>
      <c r="D101" s="31" t="s">
        <v>1260</v>
      </c>
      <c r="E101" s="6" t="s">
        <v>198</v>
      </c>
      <c r="F101" s="25">
        <v>8</v>
      </c>
      <c r="G101" s="11"/>
      <c r="H101" s="12"/>
      <c r="I101" s="12"/>
      <c r="J101" s="6"/>
      <c r="K101" s="12"/>
      <c r="L101" s="25">
        <v>2.5</v>
      </c>
      <c r="M101" s="6">
        <f t="shared" si="2"/>
        <v>20</v>
      </c>
      <c r="N101" s="6"/>
      <c r="O101" s="6" t="s">
        <v>1264</v>
      </c>
      <c r="P101" s="15">
        <v>2.6495999999999998E-3</v>
      </c>
      <c r="Q101" s="18"/>
    </row>
    <row r="102" spans="1:17" s="1" customFormat="1" ht="20.100000000000001" customHeight="1" x14ac:dyDescent="0.15">
      <c r="A102" s="10">
        <v>100</v>
      </c>
      <c r="B102" s="32" t="s">
        <v>1265</v>
      </c>
      <c r="C102" s="8" t="s">
        <v>1266</v>
      </c>
      <c r="D102" s="31" t="s">
        <v>1260</v>
      </c>
      <c r="E102" s="6" t="s">
        <v>198</v>
      </c>
      <c r="F102" s="25">
        <v>4</v>
      </c>
      <c r="G102" s="11"/>
      <c r="H102" s="12"/>
      <c r="I102" s="12"/>
      <c r="J102" s="6"/>
      <c r="K102" s="12"/>
      <c r="L102" s="25">
        <v>4.9000000000000004</v>
      </c>
      <c r="M102" s="6">
        <f t="shared" si="2"/>
        <v>19.600000000000001</v>
      </c>
      <c r="N102" s="6"/>
      <c r="O102" s="6" t="s">
        <v>1267</v>
      </c>
      <c r="P102" s="15">
        <v>2.5920000000000001E-3</v>
      </c>
      <c r="Q102" s="18"/>
    </row>
    <row r="103" spans="1:17" s="1" customFormat="1" ht="20.100000000000001" customHeight="1" x14ac:dyDescent="0.15">
      <c r="A103" s="10">
        <v>101</v>
      </c>
      <c r="B103" s="32" t="s">
        <v>1268</v>
      </c>
      <c r="C103" s="8" t="s">
        <v>1269</v>
      </c>
      <c r="D103" s="31" t="s">
        <v>1239</v>
      </c>
      <c r="E103" s="6" t="s">
        <v>198</v>
      </c>
      <c r="F103" s="25">
        <v>4</v>
      </c>
      <c r="G103" s="11"/>
      <c r="H103" s="12"/>
      <c r="I103" s="12"/>
      <c r="J103" s="6"/>
      <c r="K103" s="12"/>
      <c r="L103" s="25">
        <v>4.3</v>
      </c>
      <c r="M103" s="6">
        <f t="shared" si="2"/>
        <v>17.2</v>
      </c>
      <c r="N103" s="6"/>
      <c r="O103" s="6" t="s">
        <v>1270</v>
      </c>
      <c r="P103" s="15">
        <v>2.3040000000000001E-3</v>
      </c>
      <c r="Q103" s="18"/>
    </row>
    <row r="104" spans="1:17" s="1" customFormat="1" ht="20.100000000000001" customHeight="1" x14ac:dyDescent="0.15">
      <c r="A104" s="10">
        <v>102</v>
      </c>
      <c r="B104" s="32" t="s">
        <v>1271</v>
      </c>
      <c r="C104" s="8" t="s">
        <v>1272</v>
      </c>
      <c r="D104" s="31" t="s">
        <v>1239</v>
      </c>
      <c r="E104" s="6" t="s">
        <v>198</v>
      </c>
      <c r="F104" s="25">
        <v>31</v>
      </c>
      <c r="G104" s="11"/>
      <c r="H104" s="12"/>
      <c r="I104" s="12"/>
      <c r="J104" s="6"/>
      <c r="K104" s="12"/>
      <c r="L104" s="25">
        <v>3.7</v>
      </c>
      <c r="M104" s="6">
        <f t="shared" si="2"/>
        <v>114.7</v>
      </c>
      <c r="N104" s="6"/>
      <c r="O104" s="6" t="s">
        <v>1273</v>
      </c>
      <c r="P104" s="15">
        <v>1.5066E-2</v>
      </c>
      <c r="Q104" s="18"/>
    </row>
    <row r="105" spans="1:17" s="1" customFormat="1" ht="20.100000000000001" customHeight="1" x14ac:dyDescent="0.15">
      <c r="A105" s="10">
        <v>103</v>
      </c>
      <c r="B105" s="32" t="s">
        <v>1274</v>
      </c>
      <c r="C105" s="8" t="s">
        <v>1275</v>
      </c>
      <c r="D105" s="31" t="s">
        <v>1239</v>
      </c>
      <c r="E105" s="6" t="s">
        <v>198</v>
      </c>
      <c r="F105" s="25">
        <v>2</v>
      </c>
      <c r="G105" s="11"/>
      <c r="H105" s="12"/>
      <c r="I105" s="12"/>
      <c r="J105" s="6"/>
      <c r="K105" s="12"/>
      <c r="L105" s="25">
        <v>3</v>
      </c>
      <c r="M105" s="6">
        <f t="shared" si="2"/>
        <v>6</v>
      </c>
      <c r="N105" s="6"/>
      <c r="O105" s="6" t="s">
        <v>1276</v>
      </c>
      <c r="P105" s="15">
        <v>7.9199999999999995E-4</v>
      </c>
      <c r="Q105" s="18"/>
    </row>
    <row r="106" spans="1:17" s="1" customFormat="1" ht="20.100000000000001" customHeight="1" x14ac:dyDescent="0.15">
      <c r="A106" s="10">
        <v>104</v>
      </c>
      <c r="B106" s="32" t="s">
        <v>1277</v>
      </c>
      <c r="C106" s="8" t="s">
        <v>1278</v>
      </c>
      <c r="D106" s="31" t="s">
        <v>1279</v>
      </c>
      <c r="E106" s="6" t="s">
        <v>198</v>
      </c>
      <c r="F106" s="25">
        <v>16</v>
      </c>
      <c r="G106" s="11"/>
      <c r="H106" s="12"/>
      <c r="I106" s="12"/>
      <c r="J106" s="6"/>
      <c r="K106" s="12"/>
      <c r="L106" s="25">
        <v>2.1</v>
      </c>
      <c r="M106" s="6">
        <f t="shared" si="2"/>
        <v>33.6</v>
      </c>
      <c r="N106" s="6"/>
      <c r="O106" s="6" t="s">
        <v>1280</v>
      </c>
      <c r="P106" s="15">
        <v>0.41599999999999998</v>
      </c>
      <c r="Q106" s="18"/>
    </row>
    <row r="107" spans="1:17" s="1" customFormat="1" ht="20.100000000000001" customHeight="1" x14ac:dyDescent="0.15">
      <c r="A107" s="10">
        <v>105</v>
      </c>
      <c r="B107" s="32" t="s">
        <v>1281</v>
      </c>
      <c r="C107" s="8" t="s">
        <v>1282</v>
      </c>
      <c r="D107" s="31" t="s">
        <v>1279</v>
      </c>
      <c r="E107" s="6" t="s">
        <v>198</v>
      </c>
      <c r="F107" s="25">
        <v>32</v>
      </c>
      <c r="G107" s="11"/>
      <c r="H107" s="12"/>
      <c r="I107" s="12"/>
      <c r="J107" s="6"/>
      <c r="K107" s="12"/>
      <c r="L107" s="25">
        <v>1</v>
      </c>
      <c r="M107" s="6">
        <f t="shared" si="2"/>
        <v>32</v>
      </c>
      <c r="N107" s="6"/>
      <c r="O107" s="6" t="s">
        <v>1283</v>
      </c>
      <c r="P107" s="15">
        <v>6.2208000000000003E-3</v>
      </c>
      <c r="Q107" s="18"/>
    </row>
    <row r="108" spans="1:17" s="1" customFormat="1" ht="20.100000000000001" customHeight="1" x14ac:dyDescent="0.15">
      <c r="A108" s="10">
        <v>106</v>
      </c>
      <c r="B108" s="32" t="s">
        <v>1284</v>
      </c>
      <c r="C108" s="8" t="s">
        <v>1285</v>
      </c>
      <c r="D108" s="31" t="s">
        <v>1286</v>
      </c>
      <c r="E108" s="6" t="s">
        <v>198</v>
      </c>
      <c r="F108" s="25">
        <v>16</v>
      </c>
      <c r="G108" s="11"/>
      <c r="H108" s="12"/>
      <c r="I108" s="12"/>
      <c r="J108" s="6"/>
      <c r="K108" s="12"/>
      <c r="L108" s="25">
        <v>1.4</v>
      </c>
      <c r="M108" s="6">
        <f t="shared" si="2"/>
        <v>22.4</v>
      </c>
      <c r="N108" s="6"/>
      <c r="O108" s="6" t="s">
        <v>1287</v>
      </c>
      <c r="P108" s="15">
        <v>4.2335999999999997E-3</v>
      </c>
      <c r="Q108" s="18"/>
    </row>
    <row r="109" spans="1:17" s="1" customFormat="1" ht="20.100000000000001" customHeight="1" x14ac:dyDescent="0.15">
      <c r="A109" s="10">
        <v>107</v>
      </c>
      <c r="B109" s="32" t="s">
        <v>1288</v>
      </c>
      <c r="C109" s="8" t="s">
        <v>1289</v>
      </c>
      <c r="D109" s="31" t="s">
        <v>1290</v>
      </c>
      <c r="E109" s="6" t="s">
        <v>198</v>
      </c>
      <c r="F109" s="25">
        <v>24</v>
      </c>
      <c r="G109" s="11"/>
      <c r="H109" s="12"/>
      <c r="I109" s="12"/>
      <c r="J109" s="6"/>
      <c r="K109" s="12"/>
      <c r="L109" s="25">
        <v>38.200000000000003</v>
      </c>
      <c r="M109" s="6">
        <f t="shared" si="2"/>
        <v>916.80000000000007</v>
      </c>
      <c r="N109" s="6"/>
      <c r="O109" s="6" t="s">
        <v>1291</v>
      </c>
      <c r="P109" s="15">
        <v>0.67500000000000004</v>
      </c>
      <c r="Q109" s="18"/>
    </row>
    <row r="110" spans="1:17" s="1" customFormat="1" ht="20.100000000000001" customHeight="1" x14ac:dyDescent="0.15">
      <c r="A110" s="10">
        <v>108</v>
      </c>
      <c r="B110" s="32" t="s">
        <v>1292</v>
      </c>
      <c r="C110" s="8" t="s">
        <v>1293</v>
      </c>
      <c r="D110" s="31" t="s">
        <v>1290</v>
      </c>
      <c r="E110" s="6" t="s">
        <v>198</v>
      </c>
      <c r="F110" s="25">
        <v>12</v>
      </c>
      <c r="G110" s="11"/>
      <c r="H110" s="12"/>
      <c r="I110" s="12"/>
      <c r="J110" s="6"/>
      <c r="K110" s="12"/>
      <c r="L110" s="25">
        <v>45.8</v>
      </c>
      <c r="M110" s="6">
        <f t="shared" si="2"/>
        <v>549.59999999999991</v>
      </c>
      <c r="N110" s="6"/>
      <c r="O110" s="6" t="s">
        <v>1294</v>
      </c>
      <c r="P110" s="15">
        <v>0.40312500000000001</v>
      </c>
      <c r="Q110" s="18"/>
    </row>
    <row r="111" spans="1:17" s="1" customFormat="1" ht="20.100000000000001" customHeight="1" x14ac:dyDescent="0.15">
      <c r="A111" s="10">
        <v>109</v>
      </c>
      <c r="B111" s="32" t="s">
        <v>1295</v>
      </c>
      <c r="C111" s="8" t="s">
        <v>1296</v>
      </c>
      <c r="D111" s="31" t="s">
        <v>1290</v>
      </c>
      <c r="E111" s="6" t="s">
        <v>198</v>
      </c>
      <c r="F111" s="25">
        <v>4</v>
      </c>
      <c r="G111" s="11"/>
      <c r="H111" s="12"/>
      <c r="I111" s="12"/>
      <c r="J111" s="6"/>
      <c r="K111" s="12"/>
      <c r="L111" s="25">
        <v>18.399999999999999</v>
      </c>
      <c r="M111" s="6">
        <f t="shared" si="2"/>
        <v>73.599999999999994</v>
      </c>
      <c r="N111" s="6"/>
      <c r="O111" s="6" t="s">
        <v>1297</v>
      </c>
      <c r="P111" s="15">
        <v>5.7500000000000002E-2</v>
      </c>
      <c r="Q111" s="18"/>
    </row>
    <row r="112" spans="1:17" s="1" customFormat="1" ht="20.100000000000001" customHeight="1" x14ac:dyDescent="0.15">
      <c r="A112" s="10">
        <v>110</v>
      </c>
      <c r="B112" s="32" t="s">
        <v>1298</v>
      </c>
      <c r="C112" s="8" t="s">
        <v>1299</v>
      </c>
      <c r="D112" s="31" t="s">
        <v>1290</v>
      </c>
      <c r="E112" s="6" t="s">
        <v>198</v>
      </c>
      <c r="F112" s="25">
        <v>26</v>
      </c>
      <c r="G112" s="11"/>
      <c r="H112" s="12"/>
      <c r="I112" s="12"/>
      <c r="J112" s="6"/>
      <c r="K112" s="12"/>
      <c r="L112" s="25">
        <v>16.8</v>
      </c>
      <c r="M112" s="6">
        <f t="shared" si="2"/>
        <v>436.8</v>
      </c>
      <c r="N112" s="6"/>
      <c r="O112" s="6" t="s">
        <v>1300</v>
      </c>
      <c r="P112" s="15">
        <v>0.34531250000000002</v>
      </c>
      <c r="Q112" s="18"/>
    </row>
    <row r="113" spans="1:17" s="1" customFormat="1" ht="20.100000000000001" customHeight="1" x14ac:dyDescent="0.15">
      <c r="A113" s="10">
        <v>111</v>
      </c>
      <c r="B113" s="32" t="s">
        <v>1301</v>
      </c>
      <c r="C113" s="8" t="s">
        <v>1302</v>
      </c>
      <c r="D113" s="31" t="s">
        <v>1290</v>
      </c>
      <c r="E113" s="6" t="s">
        <v>198</v>
      </c>
      <c r="F113" s="25">
        <v>26</v>
      </c>
      <c r="G113" s="11"/>
      <c r="H113" s="12"/>
      <c r="I113" s="12"/>
      <c r="J113" s="6"/>
      <c r="K113" s="12"/>
      <c r="L113" s="25">
        <v>19.600000000000001</v>
      </c>
      <c r="M113" s="6">
        <f t="shared" si="2"/>
        <v>509.6</v>
      </c>
      <c r="N113" s="6"/>
      <c r="O113" s="6" t="s">
        <v>1303</v>
      </c>
      <c r="P113" s="15">
        <v>0.39812500000000001</v>
      </c>
      <c r="Q113" s="18"/>
    </row>
    <row r="114" spans="1:17" s="1" customFormat="1" ht="20.100000000000001" customHeight="1" x14ac:dyDescent="0.15">
      <c r="A114" s="10">
        <v>112</v>
      </c>
      <c r="B114" s="32" t="s">
        <v>1304</v>
      </c>
      <c r="C114" s="8" t="s">
        <v>1305</v>
      </c>
      <c r="D114" s="31" t="s">
        <v>1290</v>
      </c>
      <c r="E114" s="6" t="s">
        <v>198</v>
      </c>
      <c r="F114" s="25">
        <v>2</v>
      </c>
      <c r="G114" s="11"/>
      <c r="H114" s="12"/>
      <c r="I114" s="12"/>
      <c r="J114" s="6"/>
      <c r="K114" s="12"/>
      <c r="L114" s="25">
        <v>14.9</v>
      </c>
      <c r="M114" s="6">
        <f t="shared" si="2"/>
        <v>29.8</v>
      </c>
      <c r="N114" s="6"/>
      <c r="O114" s="6" t="s">
        <v>1306</v>
      </c>
      <c r="P114" s="15">
        <v>2.4375000000000001E-2</v>
      </c>
      <c r="Q114" s="18"/>
    </row>
    <row r="115" spans="1:17" s="1" customFormat="1" ht="20.100000000000001" customHeight="1" x14ac:dyDescent="0.15">
      <c r="A115" s="10">
        <v>113</v>
      </c>
      <c r="B115" s="32" t="s">
        <v>1307</v>
      </c>
      <c r="C115" s="8" t="s">
        <v>1308</v>
      </c>
      <c r="D115" s="31" t="s">
        <v>1290</v>
      </c>
      <c r="E115" s="6" t="s">
        <v>198</v>
      </c>
      <c r="F115" s="25">
        <v>6</v>
      </c>
      <c r="G115" s="11"/>
      <c r="H115" s="12"/>
      <c r="I115" s="12"/>
      <c r="J115" s="6"/>
      <c r="K115" s="12"/>
      <c r="L115" s="25">
        <v>16.5</v>
      </c>
      <c r="M115" s="6">
        <f t="shared" si="2"/>
        <v>99</v>
      </c>
      <c r="N115" s="6"/>
      <c r="O115" s="6" t="s">
        <v>1300</v>
      </c>
      <c r="P115" s="15">
        <v>7.9687499999999994E-2</v>
      </c>
      <c r="Q115" s="18"/>
    </row>
    <row r="116" spans="1:17" s="1" customFormat="1" ht="20.100000000000001" customHeight="1" x14ac:dyDescent="0.15">
      <c r="A116" s="10">
        <v>114</v>
      </c>
      <c r="B116" s="32" t="s">
        <v>1309</v>
      </c>
      <c r="C116" s="8" t="s">
        <v>1310</v>
      </c>
      <c r="D116" s="31" t="s">
        <v>1290</v>
      </c>
      <c r="E116" s="6" t="s">
        <v>198</v>
      </c>
      <c r="F116" s="25">
        <v>2</v>
      </c>
      <c r="G116" s="11"/>
      <c r="H116" s="12"/>
      <c r="I116" s="12"/>
      <c r="J116" s="6"/>
      <c r="K116" s="12"/>
      <c r="L116" s="25">
        <v>15.1</v>
      </c>
      <c r="M116" s="6">
        <f t="shared" si="2"/>
        <v>30.2</v>
      </c>
      <c r="N116" s="6"/>
      <c r="O116" s="6" t="s">
        <v>1311</v>
      </c>
      <c r="P116" s="15">
        <v>2.4687500000000001E-2</v>
      </c>
      <c r="Q116" s="18"/>
    </row>
    <row r="117" spans="1:17" s="1" customFormat="1" ht="20.100000000000001" customHeight="1" x14ac:dyDescent="0.15">
      <c r="A117" s="10">
        <v>115</v>
      </c>
      <c r="B117" s="32" t="s">
        <v>1312</v>
      </c>
      <c r="C117" s="8" t="s">
        <v>1313</v>
      </c>
      <c r="D117" s="31" t="s">
        <v>1290</v>
      </c>
      <c r="E117" s="6" t="s">
        <v>198</v>
      </c>
      <c r="F117" s="25">
        <v>2</v>
      </c>
      <c r="G117" s="11"/>
      <c r="H117" s="12"/>
      <c r="I117" s="12"/>
      <c r="J117" s="6"/>
      <c r="K117" s="12"/>
      <c r="L117" s="25">
        <v>14.9</v>
      </c>
      <c r="M117" s="6">
        <f t="shared" si="2"/>
        <v>29.8</v>
      </c>
      <c r="N117" s="6"/>
      <c r="O117" s="6" t="s">
        <v>1306</v>
      </c>
      <c r="P117" s="15">
        <v>2.4375000000000001E-2</v>
      </c>
      <c r="Q117" s="18"/>
    </row>
    <row r="118" spans="1:17" s="1" customFormat="1" ht="20.100000000000001" customHeight="1" x14ac:dyDescent="0.15">
      <c r="A118" s="10">
        <v>116</v>
      </c>
      <c r="B118" s="32" t="s">
        <v>1314</v>
      </c>
      <c r="C118" s="8" t="s">
        <v>1315</v>
      </c>
      <c r="D118" s="31" t="s">
        <v>1290</v>
      </c>
      <c r="E118" s="6" t="s">
        <v>198</v>
      </c>
      <c r="F118" s="25">
        <v>28</v>
      </c>
      <c r="G118" s="11"/>
      <c r="H118" s="12"/>
      <c r="I118" s="12"/>
      <c r="J118" s="6"/>
      <c r="K118" s="12"/>
      <c r="L118" s="25">
        <v>19.8</v>
      </c>
      <c r="M118" s="6">
        <f t="shared" si="2"/>
        <v>554.4</v>
      </c>
      <c r="N118" s="6"/>
      <c r="O118" s="6" t="s">
        <v>1316</v>
      </c>
      <c r="P118" s="15">
        <v>0.43312499999999998</v>
      </c>
      <c r="Q118" s="18"/>
    </row>
    <row r="119" spans="1:17" s="1" customFormat="1" ht="20.100000000000001" customHeight="1" x14ac:dyDescent="0.15">
      <c r="A119" s="10">
        <v>117</v>
      </c>
      <c r="B119" s="32" t="s">
        <v>1317</v>
      </c>
      <c r="C119" s="8" t="s">
        <v>1318</v>
      </c>
      <c r="D119" s="31" t="s">
        <v>1290</v>
      </c>
      <c r="E119" s="6" t="s">
        <v>198</v>
      </c>
      <c r="F119" s="25">
        <v>2</v>
      </c>
      <c r="G119" s="11"/>
      <c r="H119" s="12"/>
      <c r="I119" s="12"/>
      <c r="J119" s="6"/>
      <c r="K119" s="12"/>
      <c r="L119" s="25">
        <v>40.700000000000003</v>
      </c>
      <c r="M119" s="6">
        <f t="shared" si="2"/>
        <v>81.400000000000006</v>
      </c>
      <c r="N119" s="6"/>
      <c r="O119" s="6" t="s">
        <v>1319</v>
      </c>
      <c r="P119" s="15">
        <v>5.9062499999999997E-2</v>
      </c>
      <c r="Q119" s="18"/>
    </row>
    <row r="120" spans="1:17" s="1" customFormat="1" ht="20.100000000000001" customHeight="1" x14ac:dyDescent="0.15">
      <c r="A120" s="10">
        <v>118</v>
      </c>
      <c r="B120" s="32" t="s">
        <v>1320</v>
      </c>
      <c r="C120" s="8" t="s">
        <v>1321</v>
      </c>
      <c r="D120" s="31" t="s">
        <v>1290</v>
      </c>
      <c r="E120" s="6" t="s">
        <v>198</v>
      </c>
      <c r="F120" s="25">
        <v>2</v>
      </c>
      <c r="G120" s="11"/>
      <c r="H120" s="12"/>
      <c r="I120" s="12"/>
      <c r="J120" s="6"/>
      <c r="K120" s="12"/>
      <c r="L120" s="25">
        <v>46</v>
      </c>
      <c r="M120" s="6">
        <f t="shared" si="2"/>
        <v>92</v>
      </c>
      <c r="N120" s="6"/>
      <c r="O120" s="6" t="s">
        <v>1322</v>
      </c>
      <c r="P120" s="15">
        <v>6.6250000000000003E-2</v>
      </c>
      <c r="Q120" s="18"/>
    </row>
    <row r="121" spans="1:17" s="1" customFormat="1" ht="20.100000000000001" customHeight="1" x14ac:dyDescent="0.15">
      <c r="A121" s="10">
        <v>119</v>
      </c>
      <c r="B121" s="32" t="s">
        <v>1323</v>
      </c>
      <c r="C121" s="8" t="s">
        <v>1324</v>
      </c>
      <c r="D121" s="31" t="s">
        <v>1290</v>
      </c>
      <c r="E121" s="6" t="s">
        <v>198</v>
      </c>
      <c r="F121" s="25">
        <v>2</v>
      </c>
      <c r="G121" s="11"/>
      <c r="H121" s="12"/>
      <c r="I121" s="12"/>
      <c r="J121" s="6"/>
      <c r="K121" s="12"/>
      <c r="L121" s="25">
        <v>57</v>
      </c>
      <c r="M121" s="6">
        <f t="shared" si="2"/>
        <v>114</v>
      </c>
      <c r="N121" s="6"/>
      <c r="O121" s="6" t="s">
        <v>1325</v>
      </c>
      <c r="P121" s="15">
        <v>8.1250000000000003E-2</v>
      </c>
      <c r="Q121" s="18"/>
    </row>
    <row r="122" spans="1:17" s="1" customFormat="1" ht="20.100000000000001" customHeight="1" x14ac:dyDescent="0.15">
      <c r="A122" s="10">
        <v>120</v>
      </c>
      <c r="B122" s="32" t="s">
        <v>1326</v>
      </c>
      <c r="C122" s="8" t="s">
        <v>1327</v>
      </c>
      <c r="D122" s="31" t="s">
        <v>1290</v>
      </c>
      <c r="E122" s="6" t="s">
        <v>198</v>
      </c>
      <c r="F122" s="25">
        <v>1</v>
      </c>
      <c r="G122" s="11"/>
      <c r="H122" s="12"/>
      <c r="I122" s="12"/>
      <c r="J122" s="6"/>
      <c r="K122" s="12"/>
      <c r="L122" s="25">
        <v>31</v>
      </c>
      <c r="M122" s="6">
        <f t="shared" si="2"/>
        <v>31</v>
      </c>
      <c r="N122" s="6"/>
      <c r="O122" s="6" t="s">
        <v>1328</v>
      </c>
      <c r="P122" s="15">
        <v>2.296875E-2</v>
      </c>
      <c r="Q122" s="18"/>
    </row>
    <row r="123" spans="1:17" s="1" customFormat="1" ht="20.100000000000001" customHeight="1" x14ac:dyDescent="0.15">
      <c r="A123" s="10">
        <v>121</v>
      </c>
      <c r="B123" s="32" t="s">
        <v>1329</v>
      </c>
      <c r="C123" s="8" t="s">
        <v>1330</v>
      </c>
      <c r="D123" s="31" t="s">
        <v>1290</v>
      </c>
      <c r="E123" s="6" t="s">
        <v>198</v>
      </c>
      <c r="F123" s="25">
        <v>9</v>
      </c>
      <c r="G123" s="11"/>
      <c r="H123" s="12"/>
      <c r="I123" s="12"/>
      <c r="J123" s="6"/>
      <c r="K123" s="12"/>
      <c r="L123" s="25">
        <v>28</v>
      </c>
      <c r="M123" s="6">
        <f t="shared" si="2"/>
        <v>252</v>
      </c>
      <c r="N123" s="6"/>
      <c r="O123" s="6" t="s">
        <v>1331</v>
      </c>
      <c r="P123" s="15">
        <v>0.18843750000000001</v>
      </c>
      <c r="Q123" s="18"/>
    </row>
    <row r="124" spans="1:17" s="1" customFormat="1" ht="20.100000000000001" customHeight="1" x14ac:dyDescent="0.15">
      <c r="A124" s="10">
        <v>122</v>
      </c>
      <c r="B124" s="32" t="s">
        <v>1332</v>
      </c>
      <c r="C124" s="8" t="s">
        <v>1333</v>
      </c>
      <c r="D124" s="31" t="s">
        <v>1290</v>
      </c>
      <c r="E124" s="6" t="s">
        <v>198</v>
      </c>
      <c r="F124" s="25">
        <v>2</v>
      </c>
      <c r="G124" s="11"/>
      <c r="H124" s="12"/>
      <c r="I124" s="12"/>
      <c r="J124" s="6"/>
      <c r="K124" s="12"/>
      <c r="L124" s="25">
        <v>18.2</v>
      </c>
      <c r="M124" s="6">
        <f t="shared" si="2"/>
        <v>36.4</v>
      </c>
      <c r="N124" s="6"/>
      <c r="O124" s="6" t="s">
        <v>1297</v>
      </c>
      <c r="P124" s="15">
        <v>2.8750000000000001E-2</v>
      </c>
      <c r="Q124" s="18"/>
    </row>
    <row r="125" spans="1:17" s="1" customFormat="1" ht="20.100000000000001" customHeight="1" x14ac:dyDescent="0.15">
      <c r="A125" s="10">
        <v>123</v>
      </c>
      <c r="B125" s="32" t="s">
        <v>1334</v>
      </c>
      <c r="C125" s="8" t="s">
        <v>1335</v>
      </c>
      <c r="D125" s="31" t="s">
        <v>1290</v>
      </c>
      <c r="E125" s="6" t="s">
        <v>198</v>
      </c>
      <c r="F125" s="25">
        <v>4</v>
      </c>
      <c r="G125" s="11"/>
      <c r="H125" s="12"/>
      <c r="I125" s="12"/>
      <c r="J125" s="6"/>
      <c r="K125" s="12"/>
      <c r="L125" s="25">
        <v>15.1</v>
      </c>
      <c r="M125" s="6">
        <f t="shared" si="2"/>
        <v>60.4</v>
      </c>
      <c r="N125" s="6"/>
      <c r="O125" s="6" t="s">
        <v>1306</v>
      </c>
      <c r="P125" s="15">
        <v>4.8750000000000002E-2</v>
      </c>
      <c r="Q125" s="18"/>
    </row>
    <row r="126" spans="1:17" s="1" customFormat="1" ht="20.100000000000001" customHeight="1" x14ac:dyDescent="0.15">
      <c r="A126" s="10">
        <v>124</v>
      </c>
      <c r="B126" s="32" t="s">
        <v>1336</v>
      </c>
      <c r="C126" s="8" t="s">
        <v>1337</v>
      </c>
      <c r="D126" s="31" t="s">
        <v>1290</v>
      </c>
      <c r="E126" s="6" t="s">
        <v>198</v>
      </c>
      <c r="F126" s="25">
        <v>2</v>
      </c>
      <c r="G126" s="11"/>
      <c r="H126" s="12"/>
      <c r="I126" s="12"/>
      <c r="J126" s="6"/>
      <c r="K126" s="12"/>
      <c r="L126" s="25">
        <v>25.9</v>
      </c>
      <c r="M126" s="6">
        <f t="shared" si="2"/>
        <v>51.8</v>
      </c>
      <c r="N126" s="6"/>
      <c r="O126" s="6" t="s">
        <v>1338</v>
      </c>
      <c r="P126" s="15">
        <v>3.90625E-2</v>
      </c>
      <c r="Q126" s="18"/>
    </row>
    <row r="127" spans="1:17" s="1" customFormat="1" ht="20.100000000000001" customHeight="1" x14ac:dyDescent="0.15">
      <c r="A127" s="10">
        <v>125</v>
      </c>
      <c r="B127" s="32" t="s">
        <v>1339</v>
      </c>
      <c r="C127" s="8" t="s">
        <v>1340</v>
      </c>
      <c r="D127" s="31" t="s">
        <v>1290</v>
      </c>
      <c r="E127" s="6" t="s">
        <v>198</v>
      </c>
      <c r="F127" s="25">
        <v>2</v>
      </c>
      <c r="G127" s="11"/>
      <c r="H127" s="12"/>
      <c r="I127" s="12"/>
      <c r="J127" s="6"/>
      <c r="K127" s="12"/>
      <c r="L127" s="25">
        <v>29.2</v>
      </c>
      <c r="M127" s="6">
        <f t="shared" si="2"/>
        <v>58.4</v>
      </c>
      <c r="N127" s="6"/>
      <c r="O127" s="6" t="s">
        <v>1341</v>
      </c>
      <c r="P127" s="15">
        <v>4.3437499999999997E-2</v>
      </c>
      <c r="Q127" s="18"/>
    </row>
    <row r="128" spans="1:17" s="1" customFormat="1" ht="20.100000000000001" customHeight="1" x14ac:dyDescent="0.15">
      <c r="A128" s="10">
        <v>126</v>
      </c>
      <c r="B128" s="25" t="s">
        <v>1342</v>
      </c>
      <c r="C128" s="8" t="s">
        <v>1343</v>
      </c>
      <c r="D128" s="31" t="s">
        <v>1344</v>
      </c>
      <c r="E128" s="6" t="s">
        <v>198</v>
      </c>
      <c r="F128" s="25">
        <v>2</v>
      </c>
      <c r="G128" s="11"/>
      <c r="H128" s="12"/>
      <c r="I128" s="12"/>
      <c r="J128" s="6"/>
      <c r="K128" s="12"/>
      <c r="L128" s="25">
        <v>215.8</v>
      </c>
      <c r="M128" s="6">
        <f t="shared" si="2"/>
        <v>431.6</v>
      </c>
      <c r="N128" s="6"/>
      <c r="O128" s="6" t="s">
        <v>1345</v>
      </c>
      <c r="P128" s="15">
        <v>0.71293600000000001</v>
      </c>
      <c r="Q128" s="18"/>
    </row>
    <row r="129" spans="1:17" s="1" customFormat="1" ht="20.100000000000001" customHeight="1" x14ac:dyDescent="0.15">
      <c r="A129" s="10">
        <v>127</v>
      </c>
      <c r="B129" s="25" t="s">
        <v>1346</v>
      </c>
      <c r="C129" s="8" t="s">
        <v>1347</v>
      </c>
      <c r="D129" s="31" t="s">
        <v>1344</v>
      </c>
      <c r="E129" s="6" t="s">
        <v>198</v>
      </c>
      <c r="F129" s="25">
        <v>2</v>
      </c>
      <c r="G129" s="11"/>
      <c r="H129" s="12"/>
      <c r="I129" s="12"/>
      <c r="J129" s="6"/>
      <c r="K129" s="12"/>
      <c r="L129" s="25">
        <v>215.8</v>
      </c>
      <c r="M129" s="6">
        <f t="shared" si="2"/>
        <v>431.6</v>
      </c>
      <c r="N129" s="6"/>
      <c r="O129" s="6" t="s">
        <v>1345</v>
      </c>
      <c r="P129" s="15">
        <v>0.71293600000000001</v>
      </c>
      <c r="Q129" s="18"/>
    </row>
    <row r="130" spans="1:17" s="1" customFormat="1" ht="20.100000000000001" customHeight="1" x14ac:dyDescent="0.15">
      <c r="A130" s="10">
        <v>128</v>
      </c>
      <c r="B130" s="25" t="s">
        <v>1348</v>
      </c>
      <c r="C130" s="8" t="s">
        <v>1349</v>
      </c>
      <c r="D130" s="31" t="s">
        <v>1344</v>
      </c>
      <c r="E130" s="6" t="s">
        <v>198</v>
      </c>
      <c r="F130" s="25">
        <v>2</v>
      </c>
      <c r="G130" s="11"/>
      <c r="H130" s="12"/>
      <c r="I130" s="12"/>
      <c r="J130" s="6"/>
      <c r="K130" s="12"/>
      <c r="L130" s="25">
        <v>208.4</v>
      </c>
      <c r="M130" s="6">
        <f t="shared" si="2"/>
        <v>416.8</v>
      </c>
      <c r="N130" s="6"/>
      <c r="O130" s="6" t="s">
        <v>1350</v>
      </c>
      <c r="P130" s="15">
        <v>0.72267999999999999</v>
      </c>
      <c r="Q130" s="18"/>
    </row>
    <row r="131" spans="1:17" s="1" customFormat="1" ht="20.100000000000001" customHeight="1" x14ac:dyDescent="0.15">
      <c r="A131" s="10">
        <v>129</v>
      </c>
      <c r="B131" s="25" t="s">
        <v>1351</v>
      </c>
      <c r="C131" s="8" t="s">
        <v>1352</v>
      </c>
      <c r="D131" s="31" t="s">
        <v>1344</v>
      </c>
      <c r="E131" s="6" t="s">
        <v>198</v>
      </c>
      <c r="F131" s="25">
        <v>2</v>
      </c>
      <c r="G131" s="11"/>
      <c r="H131" s="12"/>
      <c r="I131" s="12"/>
      <c r="J131" s="6"/>
      <c r="K131" s="12"/>
      <c r="L131" s="25">
        <v>208.4</v>
      </c>
      <c r="M131" s="6">
        <f t="shared" si="2"/>
        <v>416.8</v>
      </c>
      <c r="N131" s="6"/>
      <c r="O131" s="6" t="s">
        <v>1350</v>
      </c>
      <c r="P131" s="15">
        <v>0.72267999999999999</v>
      </c>
      <c r="Q131" s="18"/>
    </row>
    <row r="132" spans="1:17" s="1" customFormat="1" ht="20.100000000000001" customHeight="1" x14ac:dyDescent="0.15">
      <c r="A132" s="10">
        <v>130</v>
      </c>
      <c r="B132" s="25" t="s">
        <v>1353</v>
      </c>
      <c r="C132" s="8" t="s">
        <v>1354</v>
      </c>
      <c r="D132" s="31" t="s">
        <v>1344</v>
      </c>
      <c r="E132" s="6" t="s">
        <v>198</v>
      </c>
      <c r="F132" s="25">
        <v>2</v>
      </c>
      <c r="G132" s="11"/>
      <c r="H132" s="12"/>
      <c r="I132" s="12"/>
      <c r="J132" s="6"/>
      <c r="K132" s="12"/>
      <c r="L132" s="25">
        <v>263.10000000000002</v>
      </c>
      <c r="M132" s="6">
        <f t="shared" si="2"/>
        <v>526.20000000000005</v>
      </c>
      <c r="N132" s="6"/>
      <c r="O132" s="6" t="s">
        <v>1355</v>
      </c>
      <c r="P132" s="15">
        <v>0.932176</v>
      </c>
      <c r="Q132" s="18"/>
    </row>
    <row r="133" spans="1:17" s="1" customFormat="1" ht="20.100000000000001" customHeight="1" x14ac:dyDescent="0.15">
      <c r="A133" s="10">
        <v>131</v>
      </c>
      <c r="B133" s="25" t="s">
        <v>1356</v>
      </c>
      <c r="C133" s="8" t="s">
        <v>1357</v>
      </c>
      <c r="D133" s="31" t="s">
        <v>1344</v>
      </c>
      <c r="E133" s="6" t="s">
        <v>198</v>
      </c>
      <c r="F133" s="25">
        <v>2</v>
      </c>
      <c r="G133" s="11"/>
      <c r="H133" s="12"/>
      <c r="I133" s="12"/>
      <c r="J133" s="6"/>
      <c r="K133" s="12"/>
      <c r="L133" s="25">
        <v>263.10000000000002</v>
      </c>
      <c r="M133" s="6">
        <f t="shared" si="2"/>
        <v>526.20000000000005</v>
      </c>
      <c r="N133" s="6"/>
      <c r="O133" s="6" t="s">
        <v>1355</v>
      </c>
      <c r="P133" s="15">
        <v>0.932176</v>
      </c>
      <c r="Q133" s="18"/>
    </row>
    <row r="134" spans="1:17" s="1" customFormat="1" ht="20.100000000000001" customHeight="1" x14ac:dyDescent="0.15">
      <c r="A134" s="10">
        <v>132</v>
      </c>
      <c r="B134" s="25" t="s">
        <v>1358</v>
      </c>
      <c r="C134" s="8" t="s">
        <v>1359</v>
      </c>
      <c r="D134" s="31" t="s">
        <v>1344</v>
      </c>
      <c r="E134" s="6" t="s">
        <v>198</v>
      </c>
      <c r="F134" s="25">
        <v>4</v>
      </c>
      <c r="G134" s="11"/>
      <c r="H134" s="12"/>
      <c r="I134" s="12"/>
      <c r="J134" s="6"/>
      <c r="K134" s="12"/>
      <c r="L134" s="25">
        <v>170.1</v>
      </c>
      <c r="M134" s="6">
        <f t="shared" si="2"/>
        <v>680.4</v>
      </c>
      <c r="N134" s="6"/>
      <c r="O134" s="6" t="s">
        <v>1360</v>
      </c>
      <c r="P134" s="15">
        <v>0.76212000000000002</v>
      </c>
      <c r="Q134" s="18"/>
    </row>
    <row r="135" spans="1:17" s="1" customFormat="1" ht="20.100000000000001" customHeight="1" x14ac:dyDescent="0.15">
      <c r="A135" s="10">
        <v>133</v>
      </c>
      <c r="B135" s="25" t="s">
        <v>1361</v>
      </c>
      <c r="C135" s="8" t="s">
        <v>1362</v>
      </c>
      <c r="D135" s="31" t="s">
        <v>1344</v>
      </c>
      <c r="E135" s="6" t="s">
        <v>198</v>
      </c>
      <c r="F135" s="25">
        <v>4</v>
      </c>
      <c r="G135" s="11"/>
      <c r="H135" s="12"/>
      <c r="I135" s="12"/>
      <c r="J135" s="6"/>
      <c r="K135" s="12"/>
      <c r="L135" s="25">
        <v>116.4</v>
      </c>
      <c r="M135" s="6">
        <f t="shared" si="2"/>
        <v>465.6</v>
      </c>
      <c r="N135" s="6"/>
      <c r="O135" s="6" t="s">
        <v>1363</v>
      </c>
      <c r="P135" s="15">
        <v>0.49903199999999998</v>
      </c>
      <c r="Q135" s="18"/>
    </row>
    <row r="136" spans="1:17" s="1" customFormat="1" ht="20.100000000000001" customHeight="1" x14ac:dyDescent="0.15">
      <c r="A136" s="10">
        <v>134</v>
      </c>
      <c r="B136" s="25" t="s">
        <v>1364</v>
      </c>
      <c r="C136" s="8" t="s">
        <v>1365</v>
      </c>
      <c r="D136" s="31" t="s">
        <v>1344</v>
      </c>
      <c r="E136" s="6" t="s">
        <v>198</v>
      </c>
      <c r="F136" s="25">
        <v>4</v>
      </c>
      <c r="G136" s="11"/>
      <c r="H136" s="12"/>
      <c r="I136" s="12"/>
      <c r="J136" s="6"/>
      <c r="K136" s="12"/>
      <c r="L136" s="25">
        <v>114.2</v>
      </c>
      <c r="M136" s="6">
        <f t="shared" si="2"/>
        <v>456.8</v>
      </c>
      <c r="N136" s="6"/>
      <c r="O136" s="6" t="s">
        <v>1366</v>
      </c>
      <c r="P136" s="15">
        <v>0.48859200000000003</v>
      </c>
      <c r="Q136" s="18"/>
    </row>
    <row r="137" spans="1:17" s="1" customFormat="1" ht="20.100000000000001" customHeight="1" x14ac:dyDescent="0.15">
      <c r="A137" s="10">
        <v>135</v>
      </c>
      <c r="B137" s="25" t="s">
        <v>1367</v>
      </c>
      <c r="C137" s="8" t="s">
        <v>1368</v>
      </c>
      <c r="D137" s="31" t="s">
        <v>1369</v>
      </c>
      <c r="E137" s="6" t="s">
        <v>198</v>
      </c>
      <c r="F137" s="25">
        <v>1</v>
      </c>
      <c r="G137" s="11"/>
      <c r="H137" s="12"/>
      <c r="I137" s="12"/>
      <c r="J137" s="6"/>
      <c r="K137" s="12"/>
      <c r="L137" s="25">
        <v>1257.3</v>
      </c>
      <c r="M137" s="6">
        <f t="shared" si="2"/>
        <v>1257.3</v>
      </c>
      <c r="N137" s="6"/>
      <c r="O137" s="6" t="s">
        <v>1370</v>
      </c>
      <c r="P137" s="15">
        <v>2.2212900000000002</v>
      </c>
      <c r="Q137" s="18"/>
    </row>
    <row r="138" spans="1:17" s="1" customFormat="1" ht="20.100000000000001" customHeight="1" x14ac:dyDescent="0.15">
      <c r="A138" s="10">
        <v>136</v>
      </c>
      <c r="B138" s="25" t="s">
        <v>1371</v>
      </c>
      <c r="C138" s="8" t="s">
        <v>1372</v>
      </c>
      <c r="D138" s="31" t="s">
        <v>1344</v>
      </c>
      <c r="E138" s="6" t="s">
        <v>198</v>
      </c>
      <c r="F138" s="25">
        <v>2</v>
      </c>
      <c r="G138" s="11"/>
      <c r="H138" s="12"/>
      <c r="I138" s="12"/>
      <c r="J138" s="6"/>
      <c r="K138" s="12"/>
      <c r="L138" s="25">
        <v>313</v>
      </c>
      <c r="M138" s="6">
        <f t="shared" si="2"/>
        <v>626</v>
      </c>
      <c r="N138" s="6"/>
      <c r="O138" s="6" t="s">
        <v>1373</v>
      </c>
      <c r="P138" s="15">
        <v>0.98280000000000001</v>
      </c>
      <c r="Q138" s="18"/>
    </row>
    <row r="139" spans="1:17" s="1" customFormat="1" ht="20.100000000000001" customHeight="1" x14ac:dyDescent="0.15">
      <c r="A139" s="10">
        <v>137</v>
      </c>
      <c r="B139" s="25" t="s">
        <v>1374</v>
      </c>
      <c r="C139" s="8" t="s">
        <v>1375</v>
      </c>
      <c r="D139" s="31" t="s">
        <v>1344</v>
      </c>
      <c r="E139" s="6" t="s">
        <v>198</v>
      </c>
      <c r="F139" s="25">
        <v>1</v>
      </c>
      <c r="G139" s="11"/>
      <c r="H139" s="12"/>
      <c r="I139" s="12"/>
      <c r="J139" s="6"/>
      <c r="K139" s="12"/>
      <c r="L139" s="25">
        <v>315.89999999999998</v>
      </c>
      <c r="M139" s="6">
        <f t="shared" si="2"/>
        <v>315.89999999999998</v>
      </c>
      <c r="N139" s="6"/>
      <c r="O139" s="6" t="s">
        <v>1373</v>
      </c>
      <c r="P139" s="15">
        <v>0.4914</v>
      </c>
      <c r="Q139" s="18"/>
    </row>
    <row r="140" spans="1:17" s="1" customFormat="1" ht="20.100000000000001" customHeight="1" x14ac:dyDescent="0.15">
      <c r="A140" s="10">
        <v>138</v>
      </c>
      <c r="B140" s="25" t="s">
        <v>1376</v>
      </c>
      <c r="C140" s="8" t="s">
        <v>1377</v>
      </c>
      <c r="D140" s="31" t="s">
        <v>1344</v>
      </c>
      <c r="E140" s="6" t="s">
        <v>198</v>
      </c>
      <c r="F140" s="25">
        <v>1</v>
      </c>
      <c r="G140" s="11"/>
      <c r="H140" s="12"/>
      <c r="I140" s="12"/>
      <c r="J140" s="6"/>
      <c r="K140" s="12"/>
      <c r="L140" s="25">
        <v>315.89999999999998</v>
      </c>
      <c r="M140" s="6">
        <f t="shared" si="2"/>
        <v>315.89999999999998</v>
      </c>
      <c r="N140" s="6"/>
      <c r="O140" s="6" t="s">
        <v>1373</v>
      </c>
      <c r="P140" s="15">
        <v>0.4914</v>
      </c>
      <c r="Q140" s="18"/>
    </row>
    <row r="141" spans="1:17" s="1" customFormat="1" ht="20.100000000000001" customHeight="1" x14ac:dyDescent="0.15">
      <c r="A141" s="10">
        <v>139</v>
      </c>
      <c r="B141" s="25" t="s">
        <v>1378</v>
      </c>
      <c r="C141" s="8" t="s">
        <v>1379</v>
      </c>
      <c r="D141" s="31" t="s">
        <v>1344</v>
      </c>
      <c r="E141" s="6" t="s">
        <v>198</v>
      </c>
      <c r="F141" s="25">
        <v>1</v>
      </c>
      <c r="G141" s="11"/>
      <c r="H141" s="12"/>
      <c r="I141" s="12"/>
      <c r="J141" s="6"/>
      <c r="K141" s="12"/>
      <c r="L141" s="25">
        <v>315.89999999999998</v>
      </c>
      <c r="M141" s="6">
        <f t="shared" si="2"/>
        <v>315.89999999999998</v>
      </c>
      <c r="N141" s="6"/>
      <c r="O141" s="6" t="s">
        <v>1373</v>
      </c>
      <c r="P141" s="15">
        <v>0.4914</v>
      </c>
      <c r="Q141" s="18"/>
    </row>
    <row r="142" spans="1:17" s="1" customFormat="1" ht="20.100000000000001" customHeight="1" x14ac:dyDescent="0.15">
      <c r="A142" s="10">
        <v>140</v>
      </c>
      <c r="B142" s="25" t="s">
        <v>1380</v>
      </c>
      <c r="C142" s="8" t="s">
        <v>1381</v>
      </c>
      <c r="D142" s="31" t="s">
        <v>1344</v>
      </c>
      <c r="E142" s="6" t="s">
        <v>198</v>
      </c>
      <c r="F142" s="25">
        <v>1</v>
      </c>
      <c r="G142" s="11"/>
      <c r="H142" s="12"/>
      <c r="I142" s="12"/>
      <c r="J142" s="6"/>
      <c r="K142" s="12"/>
      <c r="L142" s="25">
        <v>315.89999999999998</v>
      </c>
      <c r="M142" s="6">
        <f t="shared" si="2"/>
        <v>315.89999999999998</v>
      </c>
      <c r="N142" s="6"/>
      <c r="O142" s="6" t="s">
        <v>1373</v>
      </c>
      <c r="P142" s="15">
        <v>0.4914</v>
      </c>
      <c r="Q142" s="18"/>
    </row>
    <row r="143" spans="1:17" s="1" customFormat="1" ht="20.100000000000001" customHeight="1" x14ac:dyDescent="0.15">
      <c r="A143" s="10">
        <v>141</v>
      </c>
      <c r="B143" s="25" t="s">
        <v>1382</v>
      </c>
      <c r="C143" s="8" t="s">
        <v>1383</v>
      </c>
      <c r="D143" s="31" t="s">
        <v>1344</v>
      </c>
      <c r="E143" s="6" t="s">
        <v>198</v>
      </c>
      <c r="F143" s="25">
        <v>1</v>
      </c>
      <c r="G143" s="11"/>
      <c r="H143" s="12"/>
      <c r="I143" s="12"/>
      <c r="J143" s="6"/>
      <c r="K143" s="12"/>
      <c r="L143" s="25">
        <v>320.39999999999998</v>
      </c>
      <c r="M143" s="6">
        <f t="shared" si="2"/>
        <v>320.39999999999998</v>
      </c>
      <c r="N143" s="6"/>
      <c r="O143" s="6" t="s">
        <v>1384</v>
      </c>
      <c r="P143" s="15">
        <v>0.48465000000000003</v>
      </c>
      <c r="Q143" s="18"/>
    </row>
    <row r="144" spans="1:17" s="1" customFormat="1" ht="20.100000000000001" customHeight="1" x14ac:dyDescent="0.15">
      <c r="A144" s="10">
        <v>142</v>
      </c>
      <c r="B144" s="25" t="s">
        <v>1385</v>
      </c>
      <c r="C144" s="8" t="s">
        <v>1386</v>
      </c>
      <c r="D144" s="31" t="s">
        <v>1344</v>
      </c>
      <c r="E144" s="6" t="s">
        <v>198</v>
      </c>
      <c r="F144" s="25">
        <v>1</v>
      </c>
      <c r="G144" s="11"/>
      <c r="H144" s="12"/>
      <c r="I144" s="12"/>
      <c r="J144" s="6"/>
      <c r="K144" s="12"/>
      <c r="L144" s="25">
        <v>320.39999999999998</v>
      </c>
      <c r="M144" s="6">
        <f t="shared" si="2"/>
        <v>320.39999999999998</v>
      </c>
      <c r="N144" s="6"/>
      <c r="O144" s="6" t="s">
        <v>1384</v>
      </c>
      <c r="P144" s="15">
        <v>0.48465000000000003</v>
      </c>
      <c r="Q144" s="18"/>
    </row>
    <row r="145" spans="1:17" s="1" customFormat="1" ht="20.100000000000001" customHeight="1" x14ac:dyDescent="0.15">
      <c r="A145" s="10">
        <v>143</v>
      </c>
      <c r="B145" s="25" t="s">
        <v>1387</v>
      </c>
      <c r="C145" s="8" t="s">
        <v>1388</v>
      </c>
      <c r="D145" s="31" t="s">
        <v>1344</v>
      </c>
      <c r="E145" s="6" t="s">
        <v>198</v>
      </c>
      <c r="F145" s="25">
        <v>1</v>
      </c>
      <c r="G145" s="11"/>
      <c r="H145" s="12"/>
      <c r="I145" s="12"/>
      <c r="J145" s="6"/>
      <c r="K145" s="12"/>
      <c r="L145" s="25">
        <v>320.39999999999998</v>
      </c>
      <c r="M145" s="6">
        <f t="shared" si="2"/>
        <v>320.39999999999998</v>
      </c>
      <c r="N145" s="6"/>
      <c r="O145" s="6" t="s">
        <v>1384</v>
      </c>
      <c r="P145" s="15">
        <v>0.48465000000000003</v>
      </c>
      <c r="Q145" s="18"/>
    </row>
    <row r="146" spans="1:17" s="1" customFormat="1" ht="20.100000000000001" customHeight="1" x14ac:dyDescent="0.15">
      <c r="A146" s="10">
        <v>144</v>
      </c>
      <c r="B146" s="25" t="s">
        <v>1389</v>
      </c>
      <c r="C146" s="8" t="s">
        <v>1390</v>
      </c>
      <c r="D146" s="31" t="s">
        <v>1344</v>
      </c>
      <c r="E146" s="6" t="s">
        <v>198</v>
      </c>
      <c r="F146" s="25">
        <v>1</v>
      </c>
      <c r="G146" s="11"/>
      <c r="H146" s="12"/>
      <c r="I146" s="12"/>
      <c r="J146" s="6"/>
      <c r="K146" s="12"/>
      <c r="L146" s="25">
        <v>320.39999999999998</v>
      </c>
      <c r="M146" s="6">
        <f t="shared" si="2"/>
        <v>320.39999999999998</v>
      </c>
      <c r="N146" s="6"/>
      <c r="O146" s="6" t="s">
        <v>1384</v>
      </c>
      <c r="P146" s="15">
        <v>0.48465000000000003</v>
      </c>
      <c r="Q146" s="18"/>
    </row>
    <row r="147" spans="1:17" s="1" customFormat="1" ht="20.100000000000001" customHeight="1" x14ac:dyDescent="0.15">
      <c r="A147" s="10">
        <v>145</v>
      </c>
      <c r="B147" s="25" t="s">
        <v>1391</v>
      </c>
      <c r="C147" s="8" t="s">
        <v>1392</v>
      </c>
      <c r="D147" s="31" t="s">
        <v>1344</v>
      </c>
      <c r="E147" s="6" t="s">
        <v>198</v>
      </c>
      <c r="F147" s="25">
        <v>1</v>
      </c>
      <c r="G147" s="11"/>
      <c r="H147" s="12"/>
      <c r="I147" s="12"/>
      <c r="J147" s="6"/>
      <c r="K147" s="12"/>
      <c r="L147" s="25">
        <v>317.5</v>
      </c>
      <c r="M147" s="6">
        <f t="shared" si="2"/>
        <v>317.5</v>
      </c>
      <c r="N147" s="6"/>
      <c r="O147" s="6" t="s">
        <v>1384</v>
      </c>
      <c r="P147" s="15">
        <v>0.48465000000000003</v>
      </c>
      <c r="Q147" s="18"/>
    </row>
    <row r="148" spans="1:17" s="1" customFormat="1" ht="20.100000000000001" customHeight="1" x14ac:dyDescent="0.15">
      <c r="A148" s="10">
        <v>146</v>
      </c>
      <c r="B148" s="25" t="s">
        <v>1393</v>
      </c>
      <c r="C148" s="8" t="s">
        <v>1394</v>
      </c>
      <c r="D148" s="31" t="s">
        <v>1344</v>
      </c>
      <c r="E148" s="6" t="s">
        <v>198</v>
      </c>
      <c r="F148" s="25">
        <v>1</v>
      </c>
      <c r="G148" s="11"/>
      <c r="H148" s="12"/>
      <c r="I148" s="12"/>
      <c r="J148" s="6"/>
      <c r="K148" s="12"/>
      <c r="L148" s="25">
        <v>317.5</v>
      </c>
      <c r="M148" s="6">
        <f t="shared" si="2"/>
        <v>317.5</v>
      </c>
      <c r="N148" s="6"/>
      <c r="O148" s="6" t="s">
        <v>1384</v>
      </c>
      <c r="P148" s="15">
        <v>0.48465000000000003</v>
      </c>
      <c r="Q148" s="18"/>
    </row>
    <row r="149" spans="1:17" s="1" customFormat="1" ht="20.100000000000001" customHeight="1" x14ac:dyDescent="0.15">
      <c r="A149" s="10">
        <v>147</v>
      </c>
      <c r="B149" s="25" t="s">
        <v>1395</v>
      </c>
      <c r="C149" s="8" t="s">
        <v>1396</v>
      </c>
      <c r="D149" s="31" t="s">
        <v>1344</v>
      </c>
      <c r="E149" s="6" t="s">
        <v>198</v>
      </c>
      <c r="F149" s="25">
        <v>1</v>
      </c>
      <c r="G149" s="11"/>
      <c r="H149" s="12"/>
      <c r="I149" s="12"/>
      <c r="J149" s="6"/>
      <c r="K149" s="12"/>
      <c r="L149" s="25">
        <v>318.2</v>
      </c>
      <c r="M149" s="6">
        <f t="shared" si="2"/>
        <v>318.2</v>
      </c>
      <c r="N149" s="6"/>
      <c r="O149" s="6" t="s">
        <v>1397</v>
      </c>
      <c r="P149" s="15">
        <v>0.40039999999999998</v>
      </c>
      <c r="Q149" s="18"/>
    </row>
    <row r="150" spans="1:17" s="1" customFormat="1" ht="20.100000000000001" customHeight="1" x14ac:dyDescent="0.15">
      <c r="A150" s="10">
        <v>148</v>
      </c>
      <c r="B150" s="25" t="s">
        <v>1398</v>
      </c>
      <c r="C150" s="8" t="s">
        <v>1399</v>
      </c>
      <c r="D150" s="31" t="s">
        <v>1344</v>
      </c>
      <c r="E150" s="6" t="s">
        <v>198</v>
      </c>
      <c r="F150" s="25">
        <v>1</v>
      </c>
      <c r="G150" s="11"/>
      <c r="H150" s="12"/>
      <c r="I150" s="12"/>
      <c r="J150" s="6"/>
      <c r="K150" s="12"/>
      <c r="L150" s="25">
        <v>318.2</v>
      </c>
      <c r="M150" s="6">
        <f t="shared" si="2"/>
        <v>318.2</v>
      </c>
      <c r="N150" s="6"/>
      <c r="O150" s="6" t="s">
        <v>1397</v>
      </c>
      <c r="P150" s="15">
        <v>0.40039999999999998</v>
      </c>
      <c r="Q150" s="18"/>
    </row>
    <row r="151" spans="1:17" s="1" customFormat="1" ht="20.100000000000001" customHeight="1" x14ac:dyDescent="0.15">
      <c r="A151" s="10">
        <v>149</v>
      </c>
      <c r="B151" s="25" t="s">
        <v>1400</v>
      </c>
      <c r="C151" s="8" t="s">
        <v>1401</v>
      </c>
      <c r="D151" s="31" t="s">
        <v>1344</v>
      </c>
      <c r="E151" s="6" t="s">
        <v>198</v>
      </c>
      <c r="F151" s="25">
        <v>1</v>
      </c>
      <c r="G151" s="11"/>
      <c r="H151" s="12"/>
      <c r="I151" s="12"/>
      <c r="J151" s="6"/>
      <c r="K151" s="12"/>
      <c r="L151" s="25">
        <v>318.2</v>
      </c>
      <c r="M151" s="6">
        <f t="shared" si="2"/>
        <v>318.2</v>
      </c>
      <c r="N151" s="6"/>
      <c r="O151" s="6" t="s">
        <v>1397</v>
      </c>
      <c r="P151" s="15">
        <v>0.40039999999999998</v>
      </c>
      <c r="Q151" s="18"/>
    </row>
    <row r="152" spans="1:17" s="1" customFormat="1" ht="20.100000000000001" customHeight="1" x14ac:dyDescent="0.15">
      <c r="A152" s="10">
        <v>150</v>
      </c>
      <c r="B152" s="25" t="s">
        <v>1402</v>
      </c>
      <c r="C152" s="8" t="s">
        <v>1403</v>
      </c>
      <c r="D152" s="31" t="s">
        <v>1344</v>
      </c>
      <c r="E152" s="6" t="s">
        <v>198</v>
      </c>
      <c r="F152" s="25">
        <v>1</v>
      </c>
      <c r="G152" s="11"/>
      <c r="H152" s="12"/>
      <c r="I152" s="12"/>
      <c r="J152" s="6"/>
      <c r="K152" s="12"/>
      <c r="L152" s="25">
        <v>318.2</v>
      </c>
      <c r="M152" s="6">
        <f t="shared" si="2"/>
        <v>318.2</v>
      </c>
      <c r="N152" s="6"/>
      <c r="O152" s="6" t="s">
        <v>1397</v>
      </c>
      <c r="P152" s="15">
        <v>0.40039999999999998</v>
      </c>
      <c r="Q152" s="18"/>
    </row>
    <row r="153" spans="1:17" s="1" customFormat="1" ht="20.100000000000001" customHeight="1" x14ac:dyDescent="0.15">
      <c r="A153" s="10">
        <v>151</v>
      </c>
      <c r="B153" s="25" t="s">
        <v>1404</v>
      </c>
      <c r="C153" s="8" t="s">
        <v>1405</v>
      </c>
      <c r="D153" s="31" t="s">
        <v>1344</v>
      </c>
      <c r="E153" s="6" t="s">
        <v>198</v>
      </c>
      <c r="F153" s="25">
        <v>1</v>
      </c>
      <c r="G153" s="11"/>
      <c r="H153" s="12"/>
      <c r="I153" s="12"/>
      <c r="J153" s="6"/>
      <c r="K153" s="12"/>
      <c r="L153" s="25">
        <v>315.3</v>
      </c>
      <c r="M153" s="6">
        <f t="shared" ref="M153:M216" si="3">L153*F153</f>
        <v>315.3</v>
      </c>
      <c r="N153" s="6"/>
      <c r="O153" s="6" t="s">
        <v>1397</v>
      </c>
      <c r="P153" s="15">
        <v>0.40039999999999998</v>
      </c>
      <c r="Q153" s="18"/>
    </row>
    <row r="154" spans="1:17" s="1" customFormat="1" ht="20.100000000000001" customHeight="1" x14ac:dyDescent="0.15">
      <c r="A154" s="10">
        <v>152</v>
      </c>
      <c r="B154" s="25" t="s">
        <v>1406</v>
      </c>
      <c r="C154" s="8" t="s">
        <v>1407</v>
      </c>
      <c r="D154" s="31" t="s">
        <v>1344</v>
      </c>
      <c r="E154" s="6" t="s">
        <v>198</v>
      </c>
      <c r="F154" s="25">
        <v>1</v>
      </c>
      <c r="G154" s="11"/>
      <c r="H154" s="12"/>
      <c r="I154" s="12"/>
      <c r="J154" s="6"/>
      <c r="K154" s="12"/>
      <c r="L154" s="25">
        <v>315.3</v>
      </c>
      <c r="M154" s="6">
        <f t="shared" si="3"/>
        <v>315.3</v>
      </c>
      <c r="N154" s="6"/>
      <c r="O154" s="6" t="s">
        <v>1397</v>
      </c>
      <c r="P154" s="15">
        <v>0.40039999999999998</v>
      </c>
      <c r="Q154" s="18"/>
    </row>
    <row r="155" spans="1:17" s="1" customFormat="1" ht="20.100000000000001" customHeight="1" x14ac:dyDescent="0.15">
      <c r="A155" s="10">
        <v>153</v>
      </c>
      <c r="B155" s="25" t="s">
        <v>1408</v>
      </c>
      <c r="C155" s="8" t="s">
        <v>1409</v>
      </c>
      <c r="D155" s="31" t="s">
        <v>1344</v>
      </c>
      <c r="E155" s="6" t="s">
        <v>198</v>
      </c>
      <c r="F155" s="25">
        <v>1</v>
      </c>
      <c r="G155" s="11"/>
      <c r="H155" s="12"/>
      <c r="I155" s="12"/>
      <c r="J155" s="6"/>
      <c r="K155" s="12"/>
      <c r="L155" s="25">
        <v>321.60000000000002</v>
      </c>
      <c r="M155" s="6">
        <f t="shared" si="3"/>
        <v>321.60000000000002</v>
      </c>
      <c r="N155" s="6"/>
      <c r="O155" s="6" t="s">
        <v>1410</v>
      </c>
      <c r="P155" s="15">
        <v>0.40865000000000001</v>
      </c>
      <c r="Q155" s="18"/>
    </row>
    <row r="156" spans="1:17" s="1" customFormat="1" ht="20.100000000000001" customHeight="1" x14ac:dyDescent="0.15">
      <c r="A156" s="10">
        <v>154</v>
      </c>
      <c r="B156" s="25" t="s">
        <v>1411</v>
      </c>
      <c r="C156" s="8" t="s">
        <v>1412</v>
      </c>
      <c r="D156" s="31" t="s">
        <v>1344</v>
      </c>
      <c r="E156" s="6" t="s">
        <v>198</v>
      </c>
      <c r="F156" s="25">
        <v>1</v>
      </c>
      <c r="G156" s="11"/>
      <c r="H156" s="12"/>
      <c r="I156" s="12"/>
      <c r="J156" s="6"/>
      <c r="K156" s="12"/>
      <c r="L156" s="25">
        <v>321.60000000000002</v>
      </c>
      <c r="M156" s="6">
        <f t="shared" si="3"/>
        <v>321.60000000000002</v>
      </c>
      <c r="N156" s="6"/>
      <c r="O156" s="6" t="s">
        <v>1410</v>
      </c>
      <c r="P156" s="15">
        <v>0.40865000000000001</v>
      </c>
      <c r="Q156" s="18"/>
    </row>
    <row r="157" spans="1:17" s="1" customFormat="1" ht="20.100000000000001" customHeight="1" x14ac:dyDescent="0.15">
      <c r="A157" s="10">
        <v>155</v>
      </c>
      <c r="B157" s="25" t="s">
        <v>1413</v>
      </c>
      <c r="C157" s="8" t="s">
        <v>1414</v>
      </c>
      <c r="D157" s="31" t="s">
        <v>1344</v>
      </c>
      <c r="E157" s="6" t="s">
        <v>198</v>
      </c>
      <c r="F157" s="25">
        <v>2</v>
      </c>
      <c r="G157" s="11"/>
      <c r="H157" s="12"/>
      <c r="I157" s="12"/>
      <c r="J157" s="6"/>
      <c r="K157" s="12"/>
      <c r="L157" s="25">
        <v>198.4</v>
      </c>
      <c r="M157" s="6">
        <f t="shared" si="3"/>
        <v>396.8</v>
      </c>
      <c r="N157" s="6"/>
      <c r="O157" s="6" t="s">
        <v>1415</v>
      </c>
      <c r="P157" s="15">
        <v>0.623</v>
      </c>
      <c r="Q157" s="18"/>
    </row>
    <row r="158" spans="1:17" s="1" customFormat="1" ht="20.100000000000001" customHeight="1" x14ac:dyDescent="0.15">
      <c r="A158" s="10">
        <v>156</v>
      </c>
      <c r="B158" s="25" t="s">
        <v>1416</v>
      </c>
      <c r="C158" s="8" t="s">
        <v>1417</v>
      </c>
      <c r="D158" s="31" t="s">
        <v>1344</v>
      </c>
      <c r="E158" s="6" t="s">
        <v>198</v>
      </c>
      <c r="F158" s="25">
        <v>2</v>
      </c>
      <c r="G158" s="11"/>
      <c r="H158" s="12"/>
      <c r="I158" s="12"/>
      <c r="J158" s="6"/>
      <c r="K158" s="12"/>
      <c r="L158" s="25">
        <v>198.4</v>
      </c>
      <c r="M158" s="6">
        <f t="shared" si="3"/>
        <v>396.8</v>
      </c>
      <c r="N158" s="6"/>
      <c r="O158" s="6" t="s">
        <v>1415</v>
      </c>
      <c r="P158" s="15">
        <v>0.623</v>
      </c>
      <c r="Q158" s="18"/>
    </row>
    <row r="159" spans="1:17" s="1" customFormat="1" ht="20.100000000000001" customHeight="1" x14ac:dyDescent="0.15">
      <c r="A159" s="10">
        <v>157</v>
      </c>
      <c r="B159" s="25" t="s">
        <v>1418</v>
      </c>
      <c r="C159" s="8" t="s">
        <v>1419</v>
      </c>
      <c r="D159" s="31" t="s">
        <v>1420</v>
      </c>
      <c r="E159" s="6" t="s">
        <v>198</v>
      </c>
      <c r="F159" s="25">
        <v>8</v>
      </c>
      <c r="G159" s="11"/>
      <c r="H159" s="12"/>
      <c r="I159" s="12"/>
      <c r="J159" s="6"/>
      <c r="K159" s="12"/>
      <c r="L159" s="25">
        <v>878.4</v>
      </c>
      <c r="M159" s="6">
        <f t="shared" si="3"/>
        <v>7027.2</v>
      </c>
      <c r="N159" s="6"/>
      <c r="O159" s="6" t="s">
        <v>1421</v>
      </c>
      <c r="P159" s="15">
        <v>9.5205439999999992</v>
      </c>
      <c r="Q159" s="18"/>
    </row>
    <row r="160" spans="1:17" s="1" customFormat="1" ht="20.100000000000001" customHeight="1" x14ac:dyDescent="0.15">
      <c r="A160" s="10">
        <v>158</v>
      </c>
      <c r="B160" s="25" t="s">
        <v>1422</v>
      </c>
      <c r="C160" s="8" t="s">
        <v>1423</v>
      </c>
      <c r="D160" s="31" t="s">
        <v>1369</v>
      </c>
      <c r="E160" s="6" t="s">
        <v>198</v>
      </c>
      <c r="F160" s="25">
        <v>1</v>
      </c>
      <c r="G160" s="11"/>
      <c r="H160" s="12"/>
      <c r="I160" s="12"/>
      <c r="J160" s="6"/>
      <c r="K160" s="12"/>
      <c r="L160" s="25">
        <v>1257.3</v>
      </c>
      <c r="M160" s="6">
        <f t="shared" si="3"/>
        <v>1257.3</v>
      </c>
      <c r="N160" s="6"/>
      <c r="O160" s="6" t="s">
        <v>1370</v>
      </c>
      <c r="P160" s="15">
        <v>2.2212900000000002</v>
      </c>
      <c r="Q160" s="18"/>
    </row>
    <row r="161" spans="1:17" s="1" customFormat="1" ht="20.100000000000001" customHeight="1" x14ac:dyDescent="0.15">
      <c r="A161" s="10">
        <v>159</v>
      </c>
      <c r="B161" s="25" t="s">
        <v>1424</v>
      </c>
      <c r="C161" s="8" t="s">
        <v>1425</v>
      </c>
      <c r="D161" s="31" t="s">
        <v>1420</v>
      </c>
      <c r="E161" s="6" t="s">
        <v>198</v>
      </c>
      <c r="F161" s="25">
        <v>1</v>
      </c>
      <c r="G161" s="11"/>
      <c r="H161" s="12"/>
      <c r="I161" s="12"/>
      <c r="J161" s="6"/>
      <c r="K161" s="12"/>
      <c r="L161" s="25">
        <v>460.6</v>
      </c>
      <c r="M161" s="6">
        <f t="shared" si="3"/>
        <v>460.6</v>
      </c>
      <c r="N161" s="6"/>
      <c r="O161" s="6" t="s">
        <v>1426</v>
      </c>
      <c r="P161" s="15">
        <v>0.75259600000000004</v>
      </c>
      <c r="Q161" s="18"/>
    </row>
    <row r="162" spans="1:17" s="1" customFormat="1" ht="20.100000000000001" customHeight="1" x14ac:dyDescent="0.15">
      <c r="A162" s="10">
        <v>160</v>
      </c>
      <c r="B162" s="25" t="s">
        <v>1427</v>
      </c>
      <c r="C162" s="8" t="s">
        <v>1428</v>
      </c>
      <c r="D162" s="31" t="s">
        <v>1420</v>
      </c>
      <c r="E162" s="6" t="s">
        <v>198</v>
      </c>
      <c r="F162" s="25">
        <v>1</v>
      </c>
      <c r="G162" s="11"/>
      <c r="H162" s="12"/>
      <c r="I162" s="12"/>
      <c r="J162" s="6"/>
      <c r="K162" s="12"/>
      <c r="L162" s="25">
        <v>460.6</v>
      </c>
      <c r="M162" s="6">
        <f t="shared" si="3"/>
        <v>460.6</v>
      </c>
      <c r="N162" s="6"/>
      <c r="O162" s="6" t="s">
        <v>1426</v>
      </c>
      <c r="P162" s="15">
        <v>0.75259600000000004</v>
      </c>
      <c r="Q162" s="18"/>
    </row>
    <row r="163" spans="1:17" s="1" customFormat="1" ht="20.100000000000001" customHeight="1" x14ac:dyDescent="0.15">
      <c r="A163" s="10">
        <v>161</v>
      </c>
      <c r="B163" s="25" t="s">
        <v>1429</v>
      </c>
      <c r="C163" s="8" t="s">
        <v>1430</v>
      </c>
      <c r="D163" s="31" t="s">
        <v>1420</v>
      </c>
      <c r="E163" s="6" t="s">
        <v>198</v>
      </c>
      <c r="F163" s="25">
        <v>1</v>
      </c>
      <c r="G163" s="11"/>
      <c r="H163" s="12"/>
      <c r="I163" s="12"/>
      <c r="J163" s="6"/>
      <c r="K163" s="12"/>
      <c r="L163" s="25">
        <v>452.9</v>
      </c>
      <c r="M163" s="6">
        <f t="shared" si="3"/>
        <v>452.9</v>
      </c>
      <c r="N163" s="6"/>
      <c r="O163" s="6" t="s">
        <v>1426</v>
      </c>
      <c r="P163" s="15">
        <v>0.75259600000000004</v>
      </c>
      <c r="Q163" s="18"/>
    </row>
    <row r="164" spans="1:17" s="1" customFormat="1" ht="20.100000000000001" customHeight="1" x14ac:dyDescent="0.15">
      <c r="A164" s="10">
        <v>162</v>
      </c>
      <c r="B164" s="25" t="s">
        <v>1431</v>
      </c>
      <c r="C164" s="8" t="s">
        <v>1432</v>
      </c>
      <c r="D164" s="31" t="s">
        <v>1420</v>
      </c>
      <c r="E164" s="6" t="s">
        <v>198</v>
      </c>
      <c r="F164" s="25">
        <v>1</v>
      </c>
      <c r="G164" s="11"/>
      <c r="H164" s="12"/>
      <c r="I164" s="12"/>
      <c r="J164" s="6"/>
      <c r="K164" s="12"/>
      <c r="L164" s="25">
        <v>452.9</v>
      </c>
      <c r="M164" s="6">
        <f t="shared" si="3"/>
        <v>452.9</v>
      </c>
      <c r="N164" s="6"/>
      <c r="O164" s="6" t="s">
        <v>1426</v>
      </c>
      <c r="P164" s="15">
        <v>0.75259600000000004</v>
      </c>
      <c r="Q164" s="18"/>
    </row>
    <row r="165" spans="1:17" s="1" customFormat="1" ht="20.100000000000001" customHeight="1" x14ac:dyDescent="0.15">
      <c r="A165" s="10">
        <v>163</v>
      </c>
      <c r="B165" s="25" t="s">
        <v>1433</v>
      </c>
      <c r="C165" s="8" t="s">
        <v>1434</v>
      </c>
      <c r="D165" s="31" t="s">
        <v>1420</v>
      </c>
      <c r="E165" s="6" t="s">
        <v>198</v>
      </c>
      <c r="F165" s="25">
        <v>1</v>
      </c>
      <c r="G165" s="11"/>
      <c r="H165" s="12"/>
      <c r="I165" s="12"/>
      <c r="J165" s="6"/>
      <c r="K165" s="12"/>
      <c r="L165" s="25">
        <v>425.3</v>
      </c>
      <c r="M165" s="6">
        <f t="shared" si="3"/>
        <v>425.3</v>
      </c>
      <c r="N165" s="6"/>
      <c r="O165" s="6" t="s">
        <v>1435</v>
      </c>
      <c r="P165" s="15">
        <v>0.71588399999999996</v>
      </c>
      <c r="Q165" s="18"/>
    </row>
    <row r="166" spans="1:17" s="1" customFormat="1" ht="20.100000000000001" customHeight="1" x14ac:dyDescent="0.15">
      <c r="A166" s="10">
        <v>164</v>
      </c>
      <c r="B166" s="25" t="s">
        <v>1436</v>
      </c>
      <c r="C166" s="8" t="s">
        <v>1437</v>
      </c>
      <c r="D166" s="31" t="s">
        <v>1420</v>
      </c>
      <c r="E166" s="6" t="s">
        <v>198</v>
      </c>
      <c r="F166" s="25">
        <v>1</v>
      </c>
      <c r="G166" s="11"/>
      <c r="H166" s="12"/>
      <c r="I166" s="12"/>
      <c r="J166" s="6"/>
      <c r="K166" s="12"/>
      <c r="L166" s="25">
        <v>425.3</v>
      </c>
      <c r="M166" s="6">
        <f t="shared" si="3"/>
        <v>425.3</v>
      </c>
      <c r="N166" s="6"/>
      <c r="O166" s="6" t="s">
        <v>1435</v>
      </c>
      <c r="P166" s="15">
        <v>0.71588399999999996</v>
      </c>
      <c r="Q166" s="18"/>
    </row>
    <row r="167" spans="1:17" s="1" customFormat="1" ht="20.100000000000001" customHeight="1" x14ac:dyDescent="0.15">
      <c r="A167" s="10">
        <v>165</v>
      </c>
      <c r="B167" s="25" t="s">
        <v>1438</v>
      </c>
      <c r="C167" s="8" t="s">
        <v>1439</v>
      </c>
      <c r="D167" s="31" t="s">
        <v>1420</v>
      </c>
      <c r="E167" s="6" t="s">
        <v>198</v>
      </c>
      <c r="F167" s="25">
        <v>3</v>
      </c>
      <c r="G167" s="11"/>
      <c r="H167" s="12"/>
      <c r="I167" s="12"/>
      <c r="J167" s="6"/>
      <c r="K167" s="12"/>
      <c r="L167" s="25">
        <v>708.8</v>
      </c>
      <c r="M167" s="6">
        <f t="shared" si="3"/>
        <v>2126.3999999999996</v>
      </c>
      <c r="N167" s="6"/>
      <c r="O167" s="6" t="s">
        <v>1440</v>
      </c>
      <c r="P167" s="15">
        <v>2.3832900000000001</v>
      </c>
      <c r="Q167" s="18"/>
    </row>
    <row r="168" spans="1:17" s="1" customFormat="1" ht="20.100000000000001" customHeight="1" x14ac:dyDescent="0.15">
      <c r="A168" s="10">
        <v>166</v>
      </c>
      <c r="B168" s="25" t="s">
        <v>1441</v>
      </c>
      <c r="C168" s="8" t="s">
        <v>1442</v>
      </c>
      <c r="D168" s="31" t="s">
        <v>1420</v>
      </c>
      <c r="E168" s="6" t="s">
        <v>198</v>
      </c>
      <c r="F168" s="25">
        <v>3</v>
      </c>
      <c r="G168" s="11"/>
      <c r="H168" s="12"/>
      <c r="I168" s="12"/>
      <c r="J168" s="6"/>
      <c r="K168" s="12"/>
      <c r="L168" s="25">
        <v>708.8</v>
      </c>
      <c r="M168" s="6">
        <f t="shared" si="3"/>
        <v>2126.3999999999996</v>
      </c>
      <c r="N168" s="6"/>
      <c r="O168" s="6" t="s">
        <v>1440</v>
      </c>
      <c r="P168" s="15">
        <v>2.3832900000000001</v>
      </c>
      <c r="Q168" s="18"/>
    </row>
    <row r="169" spans="1:17" s="1" customFormat="1" ht="20.100000000000001" customHeight="1" x14ac:dyDescent="0.15">
      <c r="A169" s="10">
        <v>167</v>
      </c>
      <c r="B169" s="25" t="s">
        <v>1443</v>
      </c>
      <c r="C169" s="8" t="s">
        <v>1444</v>
      </c>
      <c r="D169" s="31" t="s">
        <v>1420</v>
      </c>
      <c r="E169" s="6" t="s">
        <v>198</v>
      </c>
      <c r="F169" s="25">
        <v>2</v>
      </c>
      <c r="G169" s="11"/>
      <c r="H169" s="12"/>
      <c r="I169" s="12"/>
      <c r="J169" s="6"/>
      <c r="K169" s="12"/>
      <c r="L169" s="25">
        <v>779.5</v>
      </c>
      <c r="M169" s="6">
        <f t="shared" si="3"/>
        <v>1559</v>
      </c>
      <c r="N169" s="6"/>
      <c r="O169" s="6" t="s">
        <v>1445</v>
      </c>
      <c r="P169" s="15">
        <v>1.6403399999999999</v>
      </c>
      <c r="Q169" s="18"/>
    </row>
    <row r="170" spans="1:17" s="1" customFormat="1" ht="20.100000000000001" customHeight="1" x14ac:dyDescent="0.15">
      <c r="A170" s="10">
        <v>168</v>
      </c>
      <c r="B170" s="25" t="s">
        <v>1446</v>
      </c>
      <c r="C170" s="8" t="s">
        <v>1447</v>
      </c>
      <c r="D170" s="31" t="s">
        <v>1420</v>
      </c>
      <c r="E170" s="6" t="s">
        <v>198</v>
      </c>
      <c r="F170" s="25">
        <v>2</v>
      </c>
      <c r="G170" s="11"/>
      <c r="H170" s="12"/>
      <c r="I170" s="12"/>
      <c r="J170" s="6"/>
      <c r="K170" s="12"/>
      <c r="L170" s="25">
        <v>779.5</v>
      </c>
      <c r="M170" s="6">
        <f t="shared" si="3"/>
        <v>1559</v>
      </c>
      <c r="N170" s="6"/>
      <c r="O170" s="6" t="s">
        <v>1445</v>
      </c>
      <c r="P170" s="15">
        <v>1.6403399999999999</v>
      </c>
      <c r="Q170" s="18"/>
    </row>
    <row r="171" spans="1:17" s="1" customFormat="1" ht="20.100000000000001" customHeight="1" x14ac:dyDescent="0.15">
      <c r="A171" s="10">
        <v>169</v>
      </c>
      <c r="B171" s="25" t="s">
        <v>1448</v>
      </c>
      <c r="C171" s="8" t="s">
        <v>1449</v>
      </c>
      <c r="D171" s="31" t="s">
        <v>1420</v>
      </c>
      <c r="E171" s="6" t="s">
        <v>198</v>
      </c>
      <c r="F171" s="25">
        <v>1</v>
      </c>
      <c r="G171" s="11"/>
      <c r="H171" s="12"/>
      <c r="I171" s="12"/>
      <c r="J171" s="6"/>
      <c r="K171" s="12"/>
      <c r="L171" s="25">
        <v>781.9</v>
      </c>
      <c r="M171" s="6">
        <f t="shared" si="3"/>
        <v>781.9</v>
      </c>
      <c r="N171" s="6"/>
      <c r="O171" s="6" t="s">
        <v>1450</v>
      </c>
      <c r="P171" s="15">
        <v>1.0935600000000001</v>
      </c>
      <c r="Q171" s="18"/>
    </row>
    <row r="172" spans="1:17" s="1" customFormat="1" ht="20.100000000000001" customHeight="1" x14ac:dyDescent="0.15">
      <c r="A172" s="10">
        <v>170</v>
      </c>
      <c r="B172" s="25" t="s">
        <v>1451</v>
      </c>
      <c r="C172" s="8" t="s">
        <v>1452</v>
      </c>
      <c r="D172" s="31" t="s">
        <v>1420</v>
      </c>
      <c r="E172" s="6" t="s">
        <v>198</v>
      </c>
      <c r="F172" s="25">
        <v>1</v>
      </c>
      <c r="G172" s="11"/>
      <c r="H172" s="12"/>
      <c r="I172" s="12"/>
      <c r="J172" s="6"/>
      <c r="K172" s="12"/>
      <c r="L172" s="25">
        <v>781.9</v>
      </c>
      <c r="M172" s="6">
        <f t="shared" si="3"/>
        <v>781.9</v>
      </c>
      <c r="N172" s="6"/>
      <c r="O172" s="6" t="s">
        <v>1450</v>
      </c>
      <c r="P172" s="15">
        <v>1.0935600000000001</v>
      </c>
      <c r="Q172" s="18"/>
    </row>
    <row r="173" spans="1:17" s="1" customFormat="1" ht="20.100000000000001" customHeight="1" x14ac:dyDescent="0.15">
      <c r="A173" s="10">
        <v>171</v>
      </c>
      <c r="B173" s="25" t="s">
        <v>1453</v>
      </c>
      <c r="C173" s="8" t="s">
        <v>1454</v>
      </c>
      <c r="D173" s="31" t="s">
        <v>1420</v>
      </c>
      <c r="E173" s="6" t="s">
        <v>198</v>
      </c>
      <c r="F173" s="25">
        <v>1</v>
      </c>
      <c r="G173" s="11"/>
      <c r="H173" s="12"/>
      <c r="I173" s="12"/>
      <c r="J173" s="6"/>
      <c r="K173" s="12"/>
      <c r="L173" s="25">
        <v>772.1</v>
      </c>
      <c r="M173" s="6">
        <f t="shared" si="3"/>
        <v>772.1</v>
      </c>
      <c r="N173" s="6"/>
      <c r="O173" s="6" t="s">
        <v>1455</v>
      </c>
      <c r="P173" s="15">
        <v>2.1346500000000002</v>
      </c>
      <c r="Q173" s="18"/>
    </row>
    <row r="174" spans="1:17" s="1" customFormat="1" ht="20.100000000000001" customHeight="1" x14ac:dyDescent="0.15">
      <c r="A174" s="10">
        <v>172</v>
      </c>
      <c r="B174" s="25" t="s">
        <v>1456</v>
      </c>
      <c r="C174" s="8" t="s">
        <v>1457</v>
      </c>
      <c r="D174" s="31" t="s">
        <v>1420</v>
      </c>
      <c r="E174" s="6" t="s">
        <v>198</v>
      </c>
      <c r="F174" s="25">
        <v>1</v>
      </c>
      <c r="G174" s="11"/>
      <c r="H174" s="12"/>
      <c r="I174" s="12"/>
      <c r="J174" s="6"/>
      <c r="K174" s="12"/>
      <c r="L174" s="25">
        <v>772.1</v>
      </c>
      <c r="M174" s="6">
        <f t="shared" si="3"/>
        <v>772.1</v>
      </c>
      <c r="N174" s="6"/>
      <c r="O174" s="6" t="s">
        <v>1455</v>
      </c>
      <c r="P174" s="15">
        <v>2.1346500000000002</v>
      </c>
      <c r="Q174" s="18"/>
    </row>
    <row r="175" spans="1:17" s="1" customFormat="1" ht="20.100000000000001" customHeight="1" x14ac:dyDescent="0.15">
      <c r="A175" s="10">
        <v>173</v>
      </c>
      <c r="B175" s="25" t="s">
        <v>1458</v>
      </c>
      <c r="C175" s="8" t="s">
        <v>1459</v>
      </c>
      <c r="D175" s="31" t="s">
        <v>1420</v>
      </c>
      <c r="E175" s="6" t="s">
        <v>198</v>
      </c>
      <c r="F175" s="25">
        <v>1</v>
      </c>
      <c r="G175" s="11"/>
      <c r="H175" s="12"/>
      <c r="I175" s="12"/>
      <c r="J175" s="6"/>
      <c r="K175" s="12"/>
      <c r="L175" s="25">
        <v>752.6</v>
      </c>
      <c r="M175" s="6">
        <f t="shared" si="3"/>
        <v>752.6</v>
      </c>
      <c r="N175" s="6"/>
      <c r="O175" s="6" t="s">
        <v>1455</v>
      </c>
      <c r="P175" s="15">
        <v>2.1346500000000002</v>
      </c>
      <c r="Q175" s="18"/>
    </row>
    <row r="176" spans="1:17" s="1" customFormat="1" ht="20.100000000000001" customHeight="1" x14ac:dyDescent="0.15">
      <c r="A176" s="10">
        <v>174</v>
      </c>
      <c r="B176" s="25" t="s">
        <v>1460</v>
      </c>
      <c r="C176" s="8" t="s">
        <v>1461</v>
      </c>
      <c r="D176" s="31" t="s">
        <v>1420</v>
      </c>
      <c r="E176" s="6" t="s">
        <v>198</v>
      </c>
      <c r="F176" s="25">
        <v>1</v>
      </c>
      <c r="G176" s="11"/>
      <c r="H176" s="12"/>
      <c r="I176" s="12"/>
      <c r="J176" s="6"/>
      <c r="K176" s="12"/>
      <c r="L176" s="25">
        <v>752.6</v>
      </c>
      <c r="M176" s="6">
        <f t="shared" si="3"/>
        <v>752.6</v>
      </c>
      <c r="N176" s="6"/>
      <c r="O176" s="6" t="s">
        <v>1455</v>
      </c>
      <c r="P176" s="15">
        <v>2.1346500000000002</v>
      </c>
      <c r="Q176" s="18"/>
    </row>
    <row r="177" spans="1:17" s="1" customFormat="1" ht="20.100000000000001" customHeight="1" x14ac:dyDescent="0.15">
      <c r="A177" s="10">
        <v>175</v>
      </c>
      <c r="B177" s="25" t="s">
        <v>1462</v>
      </c>
      <c r="C177" s="8" t="s">
        <v>1463</v>
      </c>
      <c r="D177" s="31" t="s">
        <v>1369</v>
      </c>
      <c r="E177" s="6" t="s">
        <v>198</v>
      </c>
      <c r="F177" s="25">
        <v>1</v>
      </c>
      <c r="G177" s="11"/>
      <c r="H177" s="12"/>
      <c r="I177" s="12"/>
      <c r="J177" s="6"/>
      <c r="K177" s="12"/>
      <c r="L177" s="25">
        <v>1207.2</v>
      </c>
      <c r="M177" s="6">
        <f t="shared" si="3"/>
        <v>1207.2</v>
      </c>
      <c r="N177" s="6"/>
      <c r="O177" s="6" t="s">
        <v>1464</v>
      </c>
      <c r="P177" s="15">
        <v>1.9528300000000001</v>
      </c>
      <c r="Q177" s="18"/>
    </row>
    <row r="178" spans="1:17" s="1" customFormat="1" ht="20.100000000000001" customHeight="1" x14ac:dyDescent="0.15">
      <c r="A178" s="10">
        <v>176</v>
      </c>
      <c r="B178" s="25" t="s">
        <v>1465</v>
      </c>
      <c r="C178" s="8" t="s">
        <v>1466</v>
      </c>
      <c r="D178" s="31" t="s">
        <v>1369</v>
      </c>
      <c r="E178" s="6" t="s">
        <v>198</v>
      </c>
      <c r="F178" s="25">
        <v>1</v>
      </c>
      <c r="G178" s="11"/>
      <c r="H178" s="12"/>
      <c r="I178" s="12"/>
      <c r="J178" s="6"/>
      <c r="K178" s="12"/>
      <c r="L178" s="25">
        <v>1207.2</v>
      </c>
      <c r="M178" s="6">
        <f t="shared" si="3"/>
        <v>1207.2</v>
      </c>
      <c r="N178" s="6"/>
      <c r="O178" s="6" t="s">
        <v>1464</v>
      </c>
      <c r="P178" s="15">
        <v>1.9528300000000001</v>
      </c>
      <c r="Q178" s="18"/>
    </row>
    <row r="179" spans="1:17" s="1" customFormat="1" ht="20.100000000000001" customHeight="1" x14ac:dyDescent="0.15">
      <c r="A179" s="10">
        <v>177</v>
      </c>
      <c r="B179" s="25" t="s">
        <v>1467</v>
      </c>
      <c r="C179" s="8" t="s">
        <v>1468</v>
      </c>
      <c r="D179" s="31" t="s">
        <v>1420</v>
      </c>
      <c r="E179" s="6" t="s">
        <v>198</v>
      </c>
      <c r="F179" s="25">
        <v>6</v>
      </c>
      <c r="G179" s="11"/>
      <c r="H179" s="12"/>
      <c r="I179" s="12"/>
      <c r="J179" s="6"/>
      <c r="K179" s="12"/>
      <c r="L179" s="25">
        <v>148.69999999999999</v>
      </c>
      <c r="M179" s="6">
        <f t="shared" si="3"/>
        <v>892.19999999999993</v>
      </c>
      <c r="N179" s="6"/>
      <c r="O179" s="6" t="s">
        <v>1469</v>
      </c>
      <c r="P179" s="15">
        <v>1.4917499999999999</v>
      </c>
      <c r="Q179" s="18"/>
    </row>
    <row r="180" spans="1:17" s="1" customFormat="1" ht="20.100000000000001" customHeight="1" x14ac:dyDescent="0.15">
      <c r="A180" s="10">
        <v>178</v>
      </c>
      <c r="B180" s="25" t="s">
        <v>1470</v>
      </c>
      <c r="C180" s="8" t="s">
        <v>1471</v>
      </c>
      <c r="D180" s="31" t="s">
        <v>1420</v>
      </c>
      <c r="E180" s="6" t="s">
        <v>198</v>
      </c>
      <c r="F180" s="25">
        <v>6</v>
      </c>
      <c r="G180" s="11"/>
      <c r="H180" s="12"/>
      <c r="I180" s="12"/>
      <c r="J180" s="6"/>
      <c r="K180" s="12"/>
      <c r="L180" s="25">
        <v>148.69999999999999</v>
      </c>
      <c r="M180" s="6">
        <f t="shared" si="3"/>
        <v>892.19999999999993</v>
      </c>
      <c r="N180" s="6"/>
      <c r="O180" s="6" t="s">
        <v>1469</v>
      </c>
      <c r="P180" s="15">
        <v>1.4917499999999999</v>
      </c>
      <c r="Q180" s="18"/>
    </row>
    <row r="181" spans="1:17" s="1" customFormat="1" ht="20.100000000000001" customHeight="1" x14ac:dyDescent="0.15">
      <c r="A181" s="10">
        <v>179</v>
      </c>
      <c r="B181" s="25" t="s">
        <v>1472</v>
      </c>
      <c r="C181" s="8" t="s">
        <v>1473</v>
      </c>
      <c r="D181" s="31" t="s">
        <v>1420</v>
      </c>
      <c r="E181" s="6" t="s">
        <v>198</v>
      </c>
      <c r="F181" s="25">
        <v>8</v>
      </c>
      <c r="G181" s="11"/>
      <c r="H181" s="12"/>
      <c r="I181" s="12"/>
      <c r="J181" s="6"/>
      <c r="K181" s="12"/>
      <c r="L181" s="25">
        <v>140.6</v>
      </c>
      <c r="M181" s="6">
        <f t="shared" si="3"/>
        <v>1124.8</v>
      </c>
      <c r="N181" s="6"/>
      <c r="O181" s="6" t="s">
        <v>1474</v>
      </c>
      <c r="P181" s="15">
        <v>1.6117919999999999</v>
      </c>
      <c r="Q181" s="18"/>
    </row>
    <row r="182" spans="1:17" s="1" customFormat="1" ht="20.100000000000001" customHeight="1" x14ac:dyDescent="0.15">
      <c r="A182" s="10">
        <v>180</v>
      </c>
      <c r="B182" s="25" t="s">
        <v>1475</v>
      </c>
      <c r="C182" s="8" t="s">
        <v>1476</v>
      </c>
      <c r="D182" s="31" t="s">
        <v>1420</v>
      </c>
      <c r="E182" s="6" t="s">
        <v>198</v>
      </c>
      <c r="F182" s="25">
        <v>2</v>
      </c>
      <c r="G182" s="11"/>
      <c r="H182" s="12"/>
      <c r="I182" s="12"/>
      <c r="J182" s="6"/>
      <c r="K182" s="12"/>
      <c r="L182" s="25">
        <v>139.80000000000001</v>
      </c>
      <c r="M182" s="6">
        <f t="shared" si="3"/>
        <v>279.60000000000002</v>
      </c>
      <c r="N182" s="6"/>
      <c r="O182" s="6" t="s">
        <v>1474</v>
      </c>
      <c r="P182" s="15">
        <v>0.40294799999999997</v>
      </c>
      <c r="Q182" s="18"/>
    </row>
    <row r="183" spans="1:17" s="1" customFormat="1" ht="20.100000000000001" customHeight="1" x14ac:dyDescent="0.15">
      <c r="A183" s="10">
        <v>181</v>
      </c>
      <c r="B183" s="25" t="s">
        <v>1477</v>
      </c>
      <c r="C183" s="8" t="s">
        <v>1478</v>
      </c>
      <c r="D183" s="31" t="s">
        <v>1420</v>
      </c>
      <c r="E183" s="6" t="s">
        <v>198</v>
      </c>
      <c r="F183" s="25">
        <v>2</v>
      </c>
      <c r="G183" s="11"/>
      <c r="H183" s="12"/>
      <c r="I183" s="12"/>
      <c r="J183" s="6"/>
      <c r="K183" s="12"/>
      <c r="L183" s="25">
        <v>139.80000000000001</v>
      </c>
      <c r="M183" s="6">
        <f t="shared" si="3"/>
        <v>279.60000000000002</v>
      </c>
      <c r="N183" s="6"/>
      <c r="O183" s="6" t="s">
        <v>1474</v>
      </c>
      <c r="P183" s="15">
        <v>0.40294799999999997</v>
      </c>
      <c r="Q183" s="18"/>
    </row>
    <row r="184" spans="1:17" s="1" customFormat="1" ht="20.100000000000001" customHeight="1" x14ac:dyDescent="0.15">
      <c r="A184" s="10">
        <v>182</v>
      </c>
      <c r="B184" s="25" t="s">
        <v>1479</v>
      </c>
      <c r="C184" s="8" t="s">
        <v>1480</v>
      </c>
      <c r="D184" s="31" t="s">
        <v>1420</v>
      </c>
      <c r="E184" s="6" t="s">
        <v>198</v>
      </c>
      <c r="F184" s="25">
        <v>1</v>
      </c>
      <c r="G184" s="11"/>
      <c r="H184" s="12"/>
      <c r="I184" s="12"/>
      <c r="J184" s="6"/>
      <c r="K184" s="12"/>
      <c r="L184" s="25">
        <v>749.3</v>
      </c>
      <c r="M184" s="6">
        <f t="shared" si="3"/>
        <v>749.3</v>
      </c>
      <c r="N184" s="6"/>
      <c r="O184" s="6" t="s">
        <v>1450</v>
      </c>
      <c r="P184" s="15">
        <v>1.0935600000000001</v>
      </c>
      <c r="Q184" s="18"/>
    </row>
    <row r="185" spans="1:17" s="1" customFormat="1" ht="20.100000000000001" customHeight="1" x14ac:dyDescent="0.15">
      <c r="A185" s="10">
        <v>183</v>
      </c>
      <c r="B185" s="25" t="s">
        <v>1481</v>
      </c>
      <c r="C185" s="8" t="s">
        <v>1482</v>
      </c>
      <c r="D185" s="31" t="s">
        <v>1420</v>
      </c>
      <c r="E185" s="6" t="s">
        <v>198</v>
      </c>
      <c r="F185" s="25">
        <v>1</v>
      </c>
      <c r="G185" s="11"/>
      <c r="H185" s="12"/>
      <c r="I185" s="12"/>
      <c r="J185" s="6"/>
      <c r="K185" s="12"/>
      <c r="L185" s="25">
        <v>749.3</v>
      </c>
      <c r="M185" s="6">
        <f t="shared" si="3"/>
        <v>749.3</v>
      </c>
      <c r="N185" s="6"/>
      <c r="O185" s="6" t="s">
        <v>1450</v>
      </c>
      <c r="P185" s="15">
        <v>1.0935600000000001</v>
      </c>
      <c r="Q185" s="18"/>
    </row>
    <row r="186" spans="1:17" s="1" customFormat="1" ht="20.100000000000001" customHeight="1" x14ac:dyDescent="0.15">
      <c r="A186" s="10">
        <v>184</v>
      </c>
      <c r="B186" s="25" t="s">
        <v>1483</v>
      </c>
      <c r="C186" s="8" t="s">
        <v>1484</v>
      </c>
      <c r="D186" s="31" t="s">
        <v>1420</v>
      </c>
      <c r="E186" s="6" t="s">
        <v>198</v>
      </c>
      <c r="F186" s="25">
        <v>1</v>
      </c>
      <c r="G186" s="11"/>
      <c r="H186" s="12"/>
      <c r="I186" s="12"/>
      <c r="J186" s="6"/>
      <c r="K186" s="12"/>
      <c r="L186" s="25">
        <v>749.3</v>
      </c>
      <c r="M186" s="6">
        <f t="shared" si="3"/>
        <v>749.3</v>
      </c>
      <c r="N186" s="6"/>
      <c r="O186" s="6" t="s">
        <v>1450</v>
      </c>
      <c r="P186" s="15">
        <v>1.0935600000000001</v>
      </c>
      <c r="Q186" s="18"/>
    </row>
    <row r="187" spans="1:17" s="1" customFormat="1" ht="20.100000000000001" customHeight="1" x14ac:dyDescent="0.15">
      <c r="A187" s="10">
        <v>185</v>
      </c>
      <c r="B187" s="25" t="s">
        <v>1485</v>
      </c>
      <c r="C187" s="8" t="s">
        <v>1486</v>
      </c>
      <c r="D187" s="31" t="s">
        <v>1420</v>
      </c>
      <c r="E187" s="6" t="s">
        <v>198</v>
      </c>
      <c r="F187" s="25">
        <v>1</v>
      </c>
      <c r="G187" s="11"/>
      <c r="H187" s="12"/>
      <c r="I187" s="12"/>
      <c r="J187" s="6"/>
      <c r="K187" s="12"/>
      <c r="L187" s="25">
        <v>749.3</v>
      </c>
      <c r="M187" s="6">
        <f t="shared" si="3"/>
        <v>749.3</v>
      </c>
      <c r="N187" s="6"/>
      <c r="O187" s="6" t="s">
        <v>1450</v>
      </c>
      <c r="P187" s="15">
        <v>1.0935600000000001</v>
      </c>
      <c r="Q187" s="18"/>
    </row>
    <row r="188" spans="1:17" s="1" customFormat="1" ht="20.100000000000001" customHeight="1" x14ac:dyDescent="0.15">
      <c r="A188" s="10">
        <v>186</v>
      </c>
      <c r="B188" s="25" t="s">
        <v>1487</v>
      </c>
      <c r="C188" s="8" t="s">
        <v>1488</v>
      </c>
      <c r="D188" s="31" t="s">
        <v>1420</v>
      </c>
      <c r="E188" s="6" t="s">
        <v>198</v>
      </c>
      <c r="F188" s="25">
        <v>1</v>
      </c>
      <c r="G188" s="11"/>
      <c r="H188" s="12"/>
      <c r="I188" s="12"/>
      <c r="J188" s="6"/>
      <c r="K188" s="12"/>
      <c r="L188" s="25">
        <v>749.3</v>
      </c>
      <c r="M188" s="6">
        <f t="shared" si="3"/>
        <v>749.3</v>
      </c>
      <c r="N188" s="6"/>
      <c r="O188" s="6" t="s">
        <v>1450</v>
      </c>
      <c r="P188" s="15">
        <v>1.0935600000000001</v>
      </c>
      <c r="Q188" s="18"/>
    </row>
    <row r="189" spans="1:17" s="1" customFormat="1" ht="20.100000000000001" customHeight="1" x14ac:dyDescent="0.15">
      <c r="A189" s="10">
        <v>187</v>
      </c>
      <c r="B189" s="25" t="s">
        <v>1489</v>
      </c>
      <c r="C189" s="8" t="s">
        <v>1490</v>
      </c>
      <c r="D189" s="31" t="s">
        <v>1420</v>
      </c>
      <c r="E189" s="6" t="s">
        <v>198</v>
      </c>
      <c r="F189" s="25">
        <v>1</v>
      </c>
      <c r="G189" s="11"/>
      <c r="H189" s="12"/>
      <c r="I189" s="12"/>
      <c r="J189" s="6"/>
      <c r="K189" s="12"/>
      <c r="L189" s="25">
        <v>749.3</v>
      </c>
      <c r="M189" s="6">
        <f t="shared" si="3"/>
        <v>749.3</v>
      </c>
      <c r="N189" s="6"/>
      <c r="O189" s="6" t="s">
        <v>1450</v>
      </c>
      <c r="P189" s="15">
        <v>1.0935600000000001</v>
      </c>
      <c r="Q189" s="18"/>
    </row>
    <row r="190" spans="1:17" s="1" customFormat="1" ht="20.100000000000001" customHeight="1" x14ac:dyDescent="0.15">
      <c r="A190" s="10">
        <v>188</v>
      </c>
      <c r="B190" s="25" t="s">
        <v>1491</v>
      </c>
      <c r="C190" s="8" t="s">
        <v>1492</v>
      </c>
      <c r="D190" s="31" t="s">
        <v>1420</v>
      </c>
      <c r="E190" s="6" t="s">
        <v>198</v>
      </c>
      <c r="F190" s="25">
        <v>1</v>
      </c>
      <c r="G190" s="11"/>
      <c r="H190" s="12"/>
      <c r="I190" s="12"/>
      <c r="J190" s="6"/>
      <c r="K190" s="12"/>
      <c r="L190" s="25">
        <v>749.3</v>
      </c>
      <c r="M190" s="6">
        <f t="shared" si="3"/>
        <v>749.3</v>
      </c>
      <c r="N190" s="6"/>
      <c r="O190" s="6" t="s">
        <v>1450</v>
      </c>
      <c r="P190" s="15">
        <v>1.0935600000000001</v>
      </c>
      <c r="Q190" s="18"/>
    </row>
    <row r="191" spans="1:17" s="1" customFormat="1" ht="20.100000000000001" customHeight="1" x14ac:dyDescent="0.15">
      <c r="A191" s="10">
        <v>189</v>
      </c>
      <c r="B191" s="25" t="s">
        <v>1493</v>
      </c>
      <c r="C191" s="8" t="s">
        <v>1494</v>
      </c>
      <c r="D191" s="31" t="s">
        <v>1420</v>
      </c>
      <c r="E191" s="6" t="s">
        <v>198</v>
      </c>
      <c r="F191" s="25">
        <v>1</v>
      </c>
      <c r="G191" s="11"/>
      <c r="H191" s="12"/>
      <c r="I191" s="12"/>
      <c r="J191" s="6"/>
      <c r="K191" s="12"/>
      <c r="L191" s="25">
        <v>749.3</v>
      </c>
      <c r="M191" s="6">
        <f t="shared" si="3"/>
        <v>749.3</v>
      </c>
      <c r="N191" s="6"/>
      <c r="O191" s="6" t="s">
        <v>1450</v>
      </c>
      <c r="P191" s="15">
        <v>1.0935600000000001</v>
      </c>
      <c r="Q191" s="18"/>
    </row>
    <row r="192" spans="1:17" s="1" customFormat="1" ht="20.100000000000001" customHeight="1" x14ac:dyDescent="0.15">
      <c r="A192" s="10">
        <v>190</v>
      </c>
      <c r="B192" s="25" t="s">
        <v>1495</v>
      </c>
      <c r="C192" s="8" t="s">
        <v>1496</v>
      </c>
      <c r="D192" s="31" t="s">
        <v>1420</v>
      </c>
      <c r="E192" s="6" t="s">
        <v>198</v>
      </c>
      <c r="F192" s="25">
        <v>1</v>
      </c>
      <c r="G192" s="11"/>
      <c r="H192" s="12"/>
      <c r="I192" s="12"/>
      <c r="J192" s="6"/>
      <c r="K192" s="12"/>
      <c r="L192" s="25">
        <v>750.8</v>
      </c>
      <c r="M192" s="6">
        <f t="shared" si="3"/>
        <v>750.8</v>
      </c>
      <c r="N192" s="6"/>
      <c r="O192" s="6" t="s">
        <v>1450</v>
      </c>
      <c r="P192" s="15">
        <v>1.0935600000000001</v>
      </c>
      <c r="Q192" s="18"/>
    </row>
    <row r="193" spans="1:17" s="1" customFormat="1" ht="20.100000000000001" customHeight="1" x14ac:dyDescent="0.15">
      <c r="A193" s="10">
        <v>191</v>
      </c>
      <c r="B193" s="25" t="s">
        <v>1497</v>
      </c>
      <c r="C193" s="8" t="s">
        <v>1498</v>
      </c>
      <c r="D193" s="31" t="s">
        <v>1420</v>
      </c>
      <c r="E193" s="6" t="s">
        <v>198</v>
      </c>
      <c r="F193" s="25">
        <v>1</v>
      </c>
      <c r="G193" s="11"/>
      <c r="H193" s="12"/>
      <c r="I193" s="12"/>
      <c r="J193" s="6"/>
      <c r="K193" s="12"/>
      <c r="L193" s="25">
        <v>750.8</v>
      </c>
      <c r="M193" s="6">
        <f t="shared" si="3"/>
        <v>750.8</v>
      </c>
      <c r="N193" s="6"/>
      <c r="O193" s="6" t="s">
        <v>1450</v>
      </c>
      <c r="P193" s="15">
        <v>1.0935600000000001</v>
      </c>
      <c r="Q193" s="18"/>
    </row>
    <row r="194" spans="1:17" s="1" customFormat="1" ht="20.100000000000001" customHeight="1" x14ac:dyDescent="0.15">
      <c r="A194" s="10">
        <v>192</v>
      </c>
      <c r="B194" s="25" t="s">
        <v>1499</v>
      </c>
      <c r="C194" s="8" t="s">
        <v>1500</v>
      </c>
      <c r="D194" s="31" t="s">
        <v>1420</v>
      </c>
      <c r="E194" s="6" t="s">
        <v>198</v>
      </c>
      <c r="F194" s="25">
        <v>1</v>
      </c>
      <c r="G194" s="11"/>
      <c r="H194" s="12"/>
      <c r="I194" s="12"/>
      <c r="J194" s="6"/>
      <c r="K194" s="12"/>
      <c r="L194" s="25">
        <v>750.8</v>
      </c>
      <c r="M194" s="6">
        <f t="shared" si="3"/>
        <v>750.8</v>
      </c>
      <c r="N194" s="6"/>
      <c r="O194" s="6" t="s">
        <v>1450</v>
      </c>
      <c r="P194" s="15">
        <v>1.0935600000000001</v>
      </c>
      <c r="Q194" s="18"/>
    </row>
    <row r="195" spans="1:17" s="1" customFormat="1" ht="20.100000000000001" customHeight="1" x14ac:dyDescent="0.15">
      <c r="A195" s="10">
        <v>193</v>
      </c>
      <c r="B195" s="25" t="s">
        <v>1501</v>
      </c>
      <c r="C195" s="8" t="s">
        <v>1502</v>
      </c>
      <c r="D195" s="31" t="s">
        <v>1420</v>
      </c>
      <c r="E195" s="6" t="s">
        <v>198</v>
      </c>
      <c r="F195" s="25">
        <v>1</v>
      </c>
      <c r="G195" s="11"/>
      <c r="H195" s="12"/>
      <c r="I195" s="12"/>
      <c r="J195" s="6"/>
      <c r="K195" s="12"/>
      <c r="L195" s="25">
        <v>750.8</v>
      </c>
      <c r="M195" s="6">
        <f t="shared" si="3"/>
        <v>750.8</v>
      </c>
      <c r="N195" s="6"/>
      <c r="O195" s="6" t="s">
        <v>1450</v>
      </c>
      <c r="P195" s="15">
        <v>1.0935600000000001</v>
      </c>
      <c r="Q195" s="18"/>
    </row>
    <row r="196" spans="1:17" s="1" customFormat="1" ht="20.100000000000001" customHeight="1" x14ac:dyDescent="0.15">
      <c r="A196" s="10">
        <v>194</v>
      </c>
      <c r="B196" s="25" t="s">
        <v>1503</v>
      </c>
      <c r="C196" s="8" t="s">
        <v>1504</v>
      </c>
      <c r="D196" s="31" t="s">
        <v>1420</v>
      </c>
      <c r="E196" s="6" t="s">
        <v>198</v>
      </c>
      <c r="F196" s="25">
        <v>1</v>
      </c>
      <c r="G196" s="11"/>
      <c r="H196" s="12"/>
      <c r="I196" s="12"/>
      <c r="J196" s="6"/>
      <c r="K196" s="12"/>
      <c r="L196" s="25">
        <v>750.8</v>
      </c>
      <c r="M196" s="6">
        <f t="shared" si="3"/>
        <v>750.8</v>
      </c>
      <c r="N196" s="6"/>
      <c r="O196" s="6" t="s">
        <v>1450</v>
      </c>
      <c r="P196" s="15">
        <v>1.0935600000000001</v>
      </c>
      <c r="Q196" s="18"/>
    </row>
    <row r="197" spans="1:17" s="1" customFormat="1" ht="20.100000000000001" customHeight="1" x14ac:dyDescent="0.15">
      <c r="A197" s="10">
        <v>195</v>
      </c>
      <c r="B197" s="25" t="s">
        <v>1505</v>
      </c>
      <c r="C197" s="8" t="s">
        <v>1506</v>
      </c>
      <c r="D197" s="31" t="s">
        <v>1420</v>
      </c>
      <c r="E197" s="6" t="s">
        <v>198</v>
      </c>
      <c r="F197" s="25">
        <v>1</v>
      </c>
      <c r="G197" s="11"/>
      <c r="H197" s="12"/>
      <c r="I197" s="12"/>
      <c r="J197" s="6"/>
      <c r="K197" s="12"/>
      <c r="L197" s="25">
        <v>750.8</v>
      </c>
      <c r="M197" s="6">
        <f t="shared" si="3"/>
        <v>750.8</v>
      </c>
      <c r="N197" s="6"/>
      <c r="O197" s="6" t="s">
        <v>1450</v>
      </c>
      <c r="P197" s="15">
        <v>1.0935600000000001</v>
      </c>
      <c r="Q197" s="18"/>
    </row>
    <row r="198" spans="1:17" s="1" customFormat="1" ht="20.100000000000001" customHeight="1" x14ac:dyDescent="0.15">
      <c r="A198" s="10">
        <v>196</v>
      </c>
      <c r="B198" s="25" t="s">
        <v>1507</v>
      </c>
      <c r="C198" s="8" t="s">
        <v>1508</v>
      </c>
      <c r="D198" s="31" t="s">
        <v>1420</v>
      </c>
      <c r="E198" s="6" t="s">
        <v>198</v>
      </c>
      <c r="F198" s="25">
        <v>1</v>
      </c>
      <c r="G198" s="11"/>
      <c r="H198" s="12"/>
      <c r="I198" s="12"/>
      <c r="J198" s="6"/>
      <c r="K198" s="12"/>
      <c r="L198" s="25">
        <v>750.8</v>
      </c>
      <c r="M198" s="6">
        <f t="shared" si="3"/>
        <v>750.8</v>
      </c>
      <c r="N198" s="6"/>
      <c r="O198" s="6" t="s">
        <v>1450</v>
      </c>
      <c r="P198" s="15">
        <v>1.0935600000000001</v>
      </c>
      <c r="Q198" s="18"/>
    </row>
    <row r="199" spans="1:17" s="1" customFormat="1" ht="20.100000000000001" customHeight="1" x14ac:dyDescent="0.15">
      <c r="A199" s="10">
        <v>197</v>
      </c>
      <c r="B199" s="25" t="s">
        <v>1509</v>
      </c>
      <c r="C199" s="8" t="s">
        <v>1510</v>
      </c>
      <c r="D199" s="31" t="s">
        <v>1420</v>
      </c>
      <c r="E199" s="6" t="s">
        <v>198</v>
      </c>
      <c r="F199" s="25">
        <v>1</v>
      </c>
      <c r="G199" s="11"/>
      <c r="H199" s="12"/>
      <c r="I199" s="12"/>
      <c r="J199" s="6"/>
      <c r="K199" s="12"/>
      <c r="L199" s="25">
        <v>750.8</v>
      </c>
      <c r="M199" s="6">
        <f t="shared" si="3"/>
        <v>750.8</v>
      </c>
      <c r="N199" s="6"/>
      <c r="O199" s="6" t="s">
        <v>1450</v>
      </c>
      <c r="P199" s="15">
        <v>1.0935600000000001</v>
      </c>
      <c r="Q199" s="18"/>
    </row>
    <row r="200" spans="1:17" s="1" customFormat="1" ht="20.100000000000001" customHeight="1" x14ac:dyDescent="0.15">
      <c r="A200" s="10">
        <v>198</v>
      </c>
      <c r="B200" s="25" t="s">
        <v>1511</v>
      </c>
      <c r="C200" s="8" t="s">
        <v>1512</v>
      </c>
      <c r="D200" s="31" t="s">
        <v>1420</v>
      </c>
      <c r="E200" s="6" t="s">
        <v>198</v>
      </c>
      <c r="F200" s="25">
        <v>1</v>
      </c>
      <c r="G200" s="11"/>
      <c r="H200" s="12"/>
      <c r="I200" s="12"/>
      <c r="J200" s="6"/>
      <c r="K200" s="12"/>
      <c r="L200" s="25">
        <v>811.5</v>
      </c>
      <c r="M200" s="6">
        <f t="shared" si="3"/>
        <v>811.5</v>
      </c>
      <c r="N200" s="6"/>
      <c r="O200" s="6" t="s">
        <v>1450</v>
      </c>
      <c r="P200" s="15">
        <v>1.0935600000000001</v>
      </c>
      <c r="Q200" s="18"/>
    </row>
    <row r="201" spans="1:17" s="1" customFormat="1" ht="20.100000000000001" customHeight="1" x14ac:dyDescent="0.15">
      <c r="A201" s="10">
        <v>199</v>
      </c>
      <c r="B201" s="25" t="s">
        <v>1513</v>
      </c>
      <c r="C201" s="8" t="s">
        <v>1514</v>
      </c>
      <c r="D201" s="31" t="s">
        <v>1420</v>
      </c>
      <c r="E201" s="6" t="s">
        <v>198</v>
      </c>
      <c r="F201" s="25">
        <v>1</v>
      </c>
      <c r="G201" s="11"/>
      <c r="H201" s="12"/>
      <c r="I201" s="12"/>
      <c r="J201" s="6"/>
      <c r="K201" s="12"/>
      <c r="L201" s="25">
        <v>811.5</v>
      </c>
      <c r="M201" s="6">
        <f t="shared" si="3"/>
        <v>811.5</v>
      </c>
      <c r="N201" s="6"/>
      <c r="O201" s="6" t="s">
        <v>1450</v>
      </c>
      <c r="P201" s="15">
        <v>1.0935600000000001</v>
      </c>
      <c r="Q201" s="18"/>
    </row>
    <row r="202" spans="1:17" s="1" customFormat="1" ht="20.100000000000001" customHeight="1" x14ac:dyDescent="0.15">
      <c r="A202" s="10">
        <v>200</v>
      </c>
      <c r="B202" s="25" t="s">
        <v>1515</v>
      </c>
      <c r="C202" s="8" t="s">
        <v>1516</v>
      </c>
      <c r="D202" s="31" t="s">
        <v>1420</v>
      </c>
      <c r="E202" s="6" t="s">
        <v>198</v>
      </c>
      <c r="F202" s="25">
        <v>1</v>
      </c>
      <c r="G202" s="11"/>
      <c r="H202" s="12"/>
      <c r="I202" s="12"/>
      <c r="J202" s="6"/>
      <c r="K202" s="12"/>
      <c r="L202" s="25">
        <v>811.5</v>
      </c>
      <c r="M202" s="6">
        <f t="shared" si="3"/>
        <v>811.5</v>
      </c>
      <c r="N202" s="6"/>
      <c r="O202" s="6" t="s">
        <v>1450</v>
      </c>
      <c r="P202" s="15">
        <v>1.0935600000000001</v>
      </c>
      <c r="Q202" s="18"/>
    </row>
    <row r="203" spans="1:17" s="1" customFormat="1" ht="20.100000000000001" customHeight="1" x14ac:dyDescent="0.15">
      <c r="A203" s="10">
        <v>201</v>
      </c>
      <c r="B203" s="25" t="s">
        <v>1517</v>
      </c>
      <c r="C203" s="8" t="s">
        <v>1518</v>
      </c>
      <c r="D203" s="31" t="s">
        <v>1420</v>
      </c>
      <c r="E203" s="6" t="s">
        <v>198</v>
      </c>
      <c r="F203" s="25">
        <v>1</v>
      </c>
      <c r="G203" s="11"/>
      <c r="H203" s="12"/>
      <c r="I203" s="12"/>
      <c r="J203" s="6"/>
      <c r="K203" s="12"/>
      <c r="L203" s="25">
        <v>811.5</v>
      </c>
      <c r="M203" s="6">
        <f t="shared" si="3"/>
        <v>811.5</v>
      </c>
      <c r="N203" s="6"/>
      <c r="O203" s="6" t="s">
        <v>1450</v>
      </c>
      <c r="P203" s="15">
        <v>1.0935600000000001</v>
      </c>
      <c r="Q203" s="18"/>
    </row>
    <row r="204" spans="1:17" s="1" customFormat="1" ht="20.100000000000001" customHeight="1" x14ac:dyDescent="0.15">
      <c r="A204" s="10">
        <v>202</v>
      </c>
      <c r="B204" s="25" t="s">
        <v>1519</v>
      </c>
      <c r="C204" s="8" t="s">
        <v>1520</v>
      </c>
      <c r="D204" s="31" t="s">
        <v>1420</v>
      </c>
      <c r="E204" s="6" t="s">
        <v>198</v>
      </c>
      <c r="F204" s="25">
        <v>1</v>
      </c>
      <c r="G204" s="11"/>
      <c r="H204" s="12"/>
      <c r="I204" s="12"/>
      <c r="J204" s="6"/>
      <c r="K204" s="12"/>
      <c r="L204" s="25">
        <v>799.8</v>
      </c>
      <c r="M204" s="6">
        <f t="shared" si="3"/>
        <v>799.8</v>
      </c>
      <c r="N204" s="6"/>
      <c r="O204" s="6" t="s">
        <v>1450</v>
      </c>
      <c r="P204" s="15">
        <v>1.0935600000000001</v>
      </c>
      <c r="Q204" s="18"/>
    </row>
    <row r="205" spans="1:17" s="1" customFormat="1" ht="20.100000000000001" customHeight="1" x14ac:dyDescent="0.15">
      <c r="A205" s="10">
        <v>203</v>
      </c>
      <c r="B205" s="25" t="s">
        <v>1521</v>
      </c>
      <c r="C205" s="8" t="s">
        <v>1522</v>
      </c>
      <c r="D205" s="31" t="s">
        <v>1420</v>
      </c>
      <c r="E205" s="6" t="s">
        <v>198</v>
      </c>
      <c r="F205" s="25">
        <v>1</v>
      </c>
      <c r="G205" s="11"/>
      <c r="H205" s="12"/>
      <c r="I205" s="12"/>
      <c r="J205" s="6"/>
      <c r="K205" s="12"/>
      <c r="L205" s="25">
        <v>799.8</v>
      </c>
      <c r="M205" s="6">
        <f t="shared" si="3"/>
        <v>799.8</v>
      </c>
      <c r="N205" s="6"/>
      <c r="O205" s="6" t="s">
        <v>1450</v>
      </c>
      <c r="P205" s="15">
        <v>1.0935600000000001</v>
      </c>
      <c r="Q205" s="18"/>
    </row>
    <row r="206" spans="1:17" s="1" customFormat="1" ht="20.100000000000001" customHeight="1" x14ac:dyDescent="0.15">
      <c r="A206" s="10">
        <v>204</v>
      </c>
      <c r="B206" s="25" t="s">
        <v>1523</v>
      </c>
      <c r="C206" s="8" t="s">
        <v>1524</v>
      </c>
      <c r="D206" s="31" t="s">
        <v>1420</v>
      </c>
      <c r="E206" s="6" t="s">
        <v>198</v>
      </c>
      <c r="F206" s="25">
        <v>1</v>
      </c>
      <c r="G206" s="11"/>
      <c r="H206" s="12"/>
      <c r="I206" s="12"/>
      <c r="J206" s="6"/>
      <c r="K206" s="12"/>
      <c r="L206" s="25">
        <v>788.1</v>
      </c>
      <c r="M206" s="6">
        <f t="shared" si="3"/>
        <v>788.1</v>
      </c>
      <c r="N206" s="6"/>
      <c r="O206" s="6" t="s">
        <v>1450</v>
      </c>
      <c r="P206" s="15">
        <v>1.0935600000000001</v>
      </c>
      <c r="Q206" s="18"/>
    </row>
    <row r="207" spans="1:17" s="1" customFormat="1" ht="20.100000000000001" customHeight="1" x14ac:dyDescent="0.15">
      <c r="A207" s="10">
        <v>205</v>
      </c>
      <c r="B207" s="25" t="s">
        <v>1525</v>
      </c>
      <c r="C207" s="8" t="s">
        <v>1526</v>
      </c>
      <c r="D207" s="31" t="s">
        <v>1420</v>
      </c>
      <c r="E207" s="6" t="s">
        <v>198</v>
      </c>
      <c r="F207" s="25">
        <v>1</v>
      </c>
      <c r="G207" s="11"/>
      <c r="H207" s="12"/>
      <c r="I207" s="12"/>
      <c r="J207" s="6"/>
      <c r="K207" s="12"/>
      <c r="L207" s="25">
        <v>788.1</v>
      </c>
      <c r="M207" s="6">
        <f t="shared" si="3"/>
        <v>788.1</v>
      </c>
      <c r="N207" s="6"/>
      <c r="O207" s="6" t="s">
        <v>1450</v>
      </c>
      <c r="P207" s="15">
        <v>1.0935600000000001</v>
      </c>
      <c r="Q207" s="18"/>
    </row>
    <row r="208" spans="1:17" s="1" customFormat="1" ht="20.100000000000001" customHeight="1" x14ac:dyDescent="0.15">
      <c r="A208" s="10">
        <v>206</v>
      </c>
      <c r="B208" s="25" t="s">
        <v>1527</v>
      </c>
      <c r="C208" s="8" t="s">
        <v>1528</v>
      </c>
      <c r="D208" s="31" t="s">
        <v>1420</v>
      </c>
      <c r="E208" s="6" t="s">
        <v>198</v>
      </c>
      <c r="F208" s="25">
        <v>6</v>
      </c>
      <c r="G208" s="11"/>
      <c r="H208" s="12"/>
      <c r="I208" s="12"/>
      <c r="J208" s="6"/>
      <c r="K208" s="12"/>
      <c r="L208" s="25">
        <v>742.9</v>
      </c>
      <c r="M208" s="6">
        <f t="shared" si="3"/>
        <v>4457.3999999999996</v>
      </c>
      <c r="N208" s="6"/>
      <c r="O208" s="6" t="s">
        <v>1529</v>
      </c>
      <c r="P208" s="15">
        <v>5.0403599999999997</v>
      </c>
      <c r="Q208" s="18"/>
    </row>
    <row r="209" spans="1:17" s="1" customFormat="1" ht="20.100000000000001" customHeight="1" x14ac:dyDescent="0.15">
      <c r="A209" s="10">
        <v>207</v>
      </c>
      <c r="B209" s="25" t="s">
        <v>1530</v>
      </c>
      <c r="C209" s="8" t="s">
        <v>1531</v>
      </c>
      <c r="D209" s="31" t="s">
        <v>1420</v>
      </c>
      <c r="E209" s="6" t="s">
        <v>198</v>
      </c>
      <c r="F209" s="25">
        <v>4</v>
      </c>
      <c r="G209" s="11"/>
      <c r="H209" s="12"/>
      <c r="I209" s="12"/>
      <c r="J209" s="6"/>
      <c r="K209" s="12"/>
      <c r="L209" s="25">
        <v>629.1</v>
      </c>
      <c r="M209" s="6">
        <f t="shared" si="3"/>
        <v>2516.4</v>
      </c>
      <c r="N209" s="6"/>
      <c r="O209" s="6" t="s">
        <v>1532</v>
      </c>
      <c r="P209" s="15">
        <v>2.84544</v>
      </c>
      <c r="Q209" s="18"/>
    </row>
    <row r="210" spans="1:17" s="1" customFormat="1" ht="20.100000000000001" customHeight="1" x14ac:dyDescent="0.15">
      <c r="A210" s="10">
        <v>208</v>
      </c>
      <c r="B210" s="25" t="s">
        <v>1533</v>
      </c>
      <c r="C210" s="8" t="s">
        <v>1534</v>
      </c>
      <c r="D210" s="31" t="s">
        <v>1420</v>
      </c>
      <c r="E210" s="6" t="s">
        <v>198</v>
      </c>
      <c r="F210" s="25">
        <v>1</v>
      </c>
      <c r="G210" s="11"/>
      <c r="H210" s="12"/>
      <c r="I210" s="12"/>
      <c r="J210" s="6"/>
      <c r="K210" s="12"/>
      <c r="L210" s="25">
        <v>688.7</v>
      </c>
      <c r="M210" s="6">
        <f t="shared" si="3"/>
        <v>688.7</v>
      </c>
      <c r="N210" s="6"/>
      <c r="O210" s="6" t="s">
        <v>1535</v>
      </c>
      <c r="P210" s="15">
        <v>1.720032</v>
      </c>
      <c r="Q210" s="18"/>
    </row>
    <row r="211" spans="1:17" s="1" customFormat="1" ht="20.100000000000001" customHeight="1" x14ac:dyDescent="0.15">
      <c r="A211" s="10">
        <v>209</v>
      </c>
      <c r="B211" s="25" t="s">
        <v>1536</v>
      </c>
      <c r="C211" s="8" t="s">
        <v>1537</v>
      </c>
      <c r="D211" s="31" t="s">
        <v>1420</v>
      </c>
      <c r="E211" s="6" t="s">
        <v>198</v>
      </c>
      <c r="F211" s="25">
        <v>1</v>
      </c>
      <c r="G211" s="11"/>
      <c r="H211" s="12"/>
      <c r="I211" s="12"/>
      <c r="J211" s="6"/>
      <c r="K211" s="12"/>
      <c r="L211" s="25">
        <v>688.7</v>
      </c>
      <c r="M211" s="6">
        <f t="shared" si="3"/>
        <v>688.7</v>
      </c>
      <c r="N211" s="6"/>
      <c r="O211" s="6" t="s">
        <v>1535</v>
      </c>
      <c r="P211" s="15">
        <v>1.720032</v>
      </c>
      <c r="Q211" s="18"/>
    </row>
    <row r="212" spans="1:17" s="1" customFormat="1" ht="20.100000000000001" customHeight="1" x14ac:dyDescent="0.15">
      <c r="A212" s="10">
        <v>210</v>
      </c>
      <c r="B212" s="25" t="s">
        <v>1538</v>
      </c>
      <c r="C212" s="8" t="s">
        <v>1539</v>
      </c>
      <c r="D212" s="31" t="s">
        <v>1420</v>
      </c>
      <c r="E212" s="6" t="s">
        <v>198</v>
      </c>
      <c r="F212" s="25">
        <v>1</v>
      </c>
      <c r="G212" s="11"/>
      <c r="H212" s="12"/>
      <c r="I212" s="12"/>
      <c r="J212" s="6"/>
      <c r="K212" s="12"/>
      <c r="L212" s="25">
        <v>679.7</v>
      </c>
      <c r="M212" s="6">
        <f t="shared" si="3"/>
        <v>679.7</v>
      </c>
      <c r="N212" s="6"/>
      <c r="O212" s="6" t="s">
        <v>1540</v>
      </c>
      <c r="P212" s="15">
        <v>1.2330239999999999</v>
      </c>
      <c r="Q212" s="18"/>
    </row>
    <row r="213" spans="1:17" s="1" customFormat="1" ht="20.100000000000001" customHeight="1" x14ac:dyDescent="0.15">
      <c r="A213" s="10">
        <v>211</v>
      </c>
      <c r="B213" s="25" t="s">
        <v>1541</v>
      </c>
      <c r="C213" s="8" t="s">
        <v>1542</v>
      </c>
      <c r="D213" s="31" t="s">
        <v>1420</v>
      </c>
      <c r="E213" s="6" t="s">
        <v>198</v>
      </c>
      <c r="F213" s="25">
        <v>1</v>
      </c>
      <c r="G213" s="11"/>
      <c r="H213" s="12"/>
      <c r="I213" s="12"/>
      <c r="J213" s="6"/>
      <c r="K213" s="12"/>
      <c r="L213" s="25">
        <v>679.7</v>
      </c>
      <c r="M213" s="6">
        <f t="shared" si="3"/>
        <v>679.7</v>
      </c>
      <c r="N213" s="6"/>
      <c r="O213" s="6" t="s">
        <v>1540</v>
      </c>
      <c r="P213" s="15">
        <v>1.2330239999999999</v>
      </c>
      <c r="Q213" s="18"/>
    </row>
    <row r="214" spans="1:17" s="1" customFormat="1" ht="20.100000000000001" customHeight="1" x14ac:dyDescent="0.15">
      <c r="A214" s="10">
        <v>212</v>
      </c>
      <c r="B214" s="25" t="s">
        <v>1543</v>
      </c>
      <c r="C214" s="8" t="s">
        <v>1544</v>
      </c>
      <c r="D214" s="31" t="s">
        <v>1420</v>
      </c>
      <c r="E214" s="6" t="s">
        <v>198</v>
      </c>
      <c r="F214" s="25">
        <v>1</v>
      </c>
      <c r="G214" s="11"/>
      <c r="H214" s="12"/>
      <c r="I214" s="12"/>
      <c r="J214" s="6"/>
      <c r="K214" s="12"/>
      <c r="L214" s="25">
        <v>802.7</v>
      </c>
      <c r="M214" s="6">
        <f t="shared" si="3"/>
        <v>802.7</v>
      </c>
      <c r="N214" s="6"/>
      <c r="O214" s="6" t="s">
        <v>1545</v>
      </c>
      <c r="P214" s="15">
        <v>1.3962779999999999</v>
      </c>
      <c r="Q214" s="18"/>
    </row>
    <row r="215" spans="1:17" s="1" customFormat="1" ht="20.100000000000001" customHeight="1" x14ac:dyDescent="0.15">
      <c r="A215" s="10">
        <v>213</v>
      </c>
      <c r="B215" s="25" t="s">
        <v>1546</v>
      </c>
      <c r="C215" s="8" t="s">
        <v>1547</v>
      </c>
      <c r="D215" s="31" t="s">
        <v>1420</v>
      </c>
      <c r="E215" s="6" t="s">
        <v>198</v>
      </c>
      <c r="F215" s="25">
        <v>1</v>
      </c>
      <c r="G215" s="11"/>
      <c r="H215" s="12"/>
      <c r="I215" s="12"/>
      <c r="J215" s="6"/>
      <c r="K215" s="12"/>
      <c r="L215" s="25">
        <v>802.7</v>
      </c>
      <c r="M215" s="6">
        <f t="shared" si="3"/>
        <v>802.7</v>
      </c>
      <c r="N215" s="6"/>
      <c r="O215" s="6" t="s">
        <v>1545</v>
      </c>
      <c r="P215" s="15">
        <v>1.3962779999999999</v>
      </c>
      <c r="Q215" s="18"/>
    </row>
    <row r="216" spans="1:17" s="1" customFormat="1" ht="20.100000000000001" customHeight="1" x14ac:dyDescent="0.15">
      <c r="A216" s="10">
        <v>214</v>
      </c>
      <c r="B216" s="25" t="s">
        <v>1548</v>
      </c>
      <c r="C216" s="8" t="s">
        <v>1549</v>
      </c>
      <c r="D216" s="31" t="s">
        <v>1420</v>
      </c>
      <c r="E216" s="6" t="s">
        <v>198</v>
      </c>
      <c r="F216" s="25">
        <v>6</v>
      </c>
      <c r="G216" s="11"/>
      <c r="H216" s="12"/>
      <c r="I216" s="12"/>
      <c r="J216" s="6"/>
      <c r="K216" s="12"/>
      <c r="L216" s="25">
        <v>722.8</v>
      </c>
      <c r="M216" s="6">
        <f t="shared" si="3"/>
        <v>4336.7999999999993</v>
      </c>
      <c r="N216" s="6"/>
      <c r="O216" s="6" t="s">
        <v>1550</v>
      </c>
      <c r="P216" s="15">
        <v>4.9139999999999997</v>
      </c>
      <c r="Q216" s="18"/>
    </row>
    <row r="217" spans="1:17" s="1" customFormat="1" ht="20.100000000000001" customHeight="1" x14ac:dyDescent="0.15">
      <c r="A217" s="10">
        <v>215</v>
      </c>
      <c r="B217" s="25" t="s">
        <v>1551</v>
      </c>
      <c r="C217" s="8" t="s">
        <v>1552</v>
      </c>
      <c r="D217" s="31" t="s">
        <v>1420</v>
      </c>
      <c r="E217" s="6" t="s">
        <v>198</v>
      </c>
      <c r="F217" s="25">
        <v>1</v>
      </c>
      <c r="G217" s="11"/>
      <c r="H217" s="12"/>
      <c r="I217" s="12"/>
      <c r="J217" s="6"/>
      <c r="K217" s="12"/>
      <c r="L217" s="25">
        <v>753.4</v>
      </c>
      <c r="M217" s="6">
        <f t="shared" ref="M217:M280" si="4">L217*F217</f>
        <v>753.4</v>
      </c>
      <c r="N217" s="6"/>
      <c r="O217" s="6" t="s">
        <v>1553</v>
      </c>
      <c r="P217" s="15">
        <v>0.82133999999999996</v>
      </c>
      <c r="Q217" s="18"/>
    </row>
    <row r="218" spans="1:17" s="1" customFormat="1" ht="20.100000000000001" customHeight="1" x14ac:dyDescent="0.15">
      <c r="A218" s="10">
        <v>216</v>
      </c>
      <c r="B218" s="25" t="s">
        <v>1554</v>
      </c>
      <c r="C218" s="8" t="s">
        <v>1555</v>
      </c>
      <c r="D218" s="31" t="s">
        <v>1420</v>
      </c>
      <c r="E218" s="6" t="s">
        <v>198</v>
      </c>
      <c r="F218" s="25">
        <v>1</v>
      </c>
      <c r="G218" s="11"/>
      <c r="H218" s="12"/>
      <c r="I218" s="12"/>
      <c r="J218" s="6"/>
      <c r="K218" s="12"/>
      <c r="L218" s="25">
        <v>753.4</v>
      </c>
      <c r="M218" s="6">
        <f t="shared" si="4"/>
        <v>753.4</v>
      </c>
      <c r="N218" s="6"/>
      <c r="O218" s="6" t="s">
        <v>1553</v>
      </c>
      <c r="P218" s="15">
        <v>0.82133999999999996</v>
      </c>
      <c r="Q218" s="18"/>
    </row>
    <row r="219" spans="1:17" s="1" customFormat="1" ht="20.100000000000001" customHeight="1" x14ac:dyDescent="0.15">
      <c r="A219" s="10">
        <v>217</v>
      </c>
      <c r="B219" s="25" t="s">
        <v>1556</v>
      </c>
      <c r="C219" s="8" t="s">
        <v>1557</v>
      </c>
      <c r="D219" s="31" t="s">
        <v>1420</v>
      </c>
      <c r="E219" s="6" t="s">
        <v>198</v>
      </c>
      <c r="F219" s="25">
        <v>1</v>
      </c>
      <c r="G219" s="11"/>
      <c r="H219" s="12"/>
      <c r="I219" s="12"/>
      <c r="J219" s="6"/>
      <c r="K219" s="12"/>
      <c r="L219" s="25">
        <v>774.7</v>
      </c>
      <c r="M219" s="6">
        <f t="shared" si="4"/>
        <v>774.7</v>
      </c>
      <c r="N219" s="6"/>
      <c r="O219" s="6" t="s">
        <v>1545</v>
      </c>
      <c r="P219" s="15">
        <v>1.3962779999999999</v>
      </c>
      <c r="Q219" s="18"/>
    </row>
    <row r="220" spans="1:17" s="1" customFormat="1" ht="20.100000000000001" customHeight="1" x14ac:dyDescent="0.15">
      <c r="A220" s="10">
        <v>218</v>
      </c>
      <c r="B220" s="25" t="s">
        <v>1558</v>
      </c>
      <c r="C220" s="8" t="s">
        <v>1559</v>
      </c>
      <c r="D220" s="31" t="s">
        <v>1420</v>
      </c>
      <c r="E220" s="6" t="s">
        <v>198</v>
      </c>
      <c r="F220" s="25">
        <v>1</v>
      </c>
      <c r="G220" s="11"/>
      <c r="H220" s="12"/>
      <c r="I220" s="12"/>
      <c r="J220" s="6"/>
      <c r="K220" s="12"/>
      <c r="L220" s="25">
        <v>760.8</v>
      </c>
      <c r="M220" s="6">
        <f t="shared" si="4"/>
        <v>760.8</v>
      </c>
      <c r="N220" s="6"/>
      <c r="O220" s="6" t="s">
        <v>1545</v>
      </c>
      <c r="P220" s="15">
        <v>1.3962779999999999</v>
      </c>
      <c r="Q220" s="18"/>
    </row>
    <row r="221" spans="1:17" s="1" customFormat="1" ht="20.100000000000001" customHeight="1" x14ac:dyDescent="0.15">
      <c r="A221" s="10">
        <v>219</v>
      </c>
      <c r="B221" s="25" t="s">
        <v>1560</v>
      </c>
      <c r="C221" s="8" t="s">
        <v>1561</v>
      </c>
      <c r="D221" s="31" t="s">
        <v>1420</v>
      </c>
      <c r="E221" s="6" t="s">
        <v>198</v>
      </c>
      <c r="F221" s="25">
        <v>1</v>
      </c>
      <c r="G221" s="11"/>
      <c r="H221" s="12"/>
      <c r="I221" s="12"/>
      <c r="J221" s="6"/>
      <c r="K221" s="12"/>
      <c r="L221" s="25">
        <v>760.8</v>
      </c>
      <c r="M221" s="6">
        <f t="shared" si="4"/>
        <v>760.8</v>
      </c>
      <c r="N221" s="6"/>
      <c r="O221" s="6" t="s">
        <v>1545</v>
      </c>
      <c r="P221" s="15">
        <v>1.3962779999999999</v>
      </c>
      <c r="Q221" s="18"/>
    </row>
    <row r="222" spans="1:17" s="1" customFormat="1" ht="20.100000000000001" customHeight="1" x14ac:dyDescent="0.15">
      <c r="A222" s="10">
        <v>220</v>
      </c>
      <c r="B222" s="25" t="s">
        <v>1562</v>
      </c>
      <c r="C222" s="8" t="s">
        <v>1563</v>
      </c>
      <c r="D222" s="31" t="s">
        <v>1420</v>
      </c>
      <c r="E222" s="6" t="s">
        <v>198</v>
      </c>
      <c r="F222" s="25">
        <v>1</v>
      </c>
      <c r="G222" s="11"/>
      <c r="H222" s="12"/>
      <c r="I222" s="12"/>
      <c r="J222" s="6"/>
      <c r="K222" s="12"/>
      <c r="L222" s="25">
        <v>776.5</v>
      </c>
      <c r="M222" s="6">
        <f t="shared" si="4"/>
        <v>776.5</v>
      </c>
      <c r="N222" s="6"/>
      <c r="O222" s="6" t="s">
        <v>1545</v>
      </c>
      <c r="P222" s="15">
        <v>1.3962779999999999</v>
      </c>
      <c r="Q222" s="18"/>
    </row>
    <row r="223" spans="1:17" s="1" customFormat="1" ht="20.100000000000001" customHeight="1" x14ac:dyDescent="0.15">
      <c r="A223" s="10">
        <v>221</v>
      </c>
      <c r="B223" s="25" t="s">
        <v>1564</v>
      </c>
      <c r="C223" s="8" t="s">
        <v>1565</v>
      </c>
      <c r="D223" s="31" t="s">
        <v>1420</v>
      </c>
      <c r="E223" s="6" t="s">
        <v>198</v>
      </c>
      <c r="F223" s="25">
        <v>1</v>
      </c>
      <c r="G223" s="11"/>
      <c r="H223" s="12"/>
      <c r="I223" s="12"/>
      <c r="J223" s="6"/>
      <c r="K223" s="12"/>
      <c r="L223" s="25">
        <v>750.3</v>
      </c>
      <c r="M223" s="6">
        <f t="shared" si="4"/>
        <v>750.3</v>
      </c>
      <c r="N223" s="6"/>
      <c r="O223" s="6" t="s">
        <v>1545</v>
      </c>
      <c r="P223" s="15">
        <v>1.3962779999999999</v>
      </c>
      <c r="Q223" s="18"/>
    </row>
    <row r="224" spans="1:17" s="1" customFormat="1" ht="20.100000000000001" customHeight="1" x14ac:dyDescent="0.15">
      <c r="A224" s="10">
        <v>222</v>
      </c>
      <c r="B224" s="25" t="s">
        <v>1566</v>
      </c>
      <c r="C224" s="8" t="s">
        <v>1567</v>
      </c>
      <c r="D224" s="31" t="s">
        <v>1420</v>
      </c>
      <c r="E224" s="6" t="s">
        <v>198</v>
      </c>
      <c r="F224" s="25">
        <v>1</v>
      </c>
      <c r="G224" s="11"/>
      <c r="H224" s="12"/>
      <c r="I224" s="12"/>
      <c r="J224" s="6"/>
      <c r="K224" s="12"/>
      <c r="L224" s="25">
        <v>750.3</v>
      </c>
      <c r="M224" s="6">
        <f t="shared" si="4"/>
        <v>750.3</v>
      </c>
      <c r="N224" s="6"/>
      <c r="O224" s="6" t="s">
        <v>1545</v>
      </c>
      <c r="P224" s="15">
        <v>1.3962779999999999</v>
      </c>
      <c r="Q224" s="18"/>
    </row>
    <row r="225" spans="1:17" s="1" customFormat="1" ht="20.100000000000001" customHeight="1" x14ac:dyDescent="0.15">
      <c r="A225" s="10">
        <v>223</v>
      </c>
      <c r="B225" s="25" t="s">
        <v>1568</v>
      </c>
      <c r="C225" s="8" t="s">
        <v>1569</v>
      </c>
      <c r="D225" s="31" t="s">
        <v>1420</v>
      </c>
      <c r="E225" s="6" t="s">
        <v>198</v>
      </c>
      <c r="F225" s="25">
        <v>1</v>
      </c>
      <c r="G225" s="11"/>
      <c r="H225" s="12"/>
      <c r="I225" s="12"/>
      <c r="J225" s="6"/>
      <c r="K225" s="12"/>
      <c r="L225" s="25">
        <v>765.8</v>
      </c>
      <c r="M225" s="6">
        <f t="shared" si="4"/>
        <v>765.8</v>
      </c>
      <c r="N225" s="6"/>
      <c r="O225" s="6" t="s">
        <v>1570</v>
      </c>
      <c r="P225" s="15">
        <v>1.0951200000000001</v>
      </c>
      <c r="Q225" s="18"/>
    </row>
    <row r="226" spans="1:17" s="1" customFormat="1" ht="20.100000000000001" customHeight="1" x14ac:dyDescent="0.15">
      <c r="A226" s="10">
        <v>224</v>
      </c>
      <c r="B226" s="25" t="s">
        <v>1571</v>
      </c>
      <c r="C226" s="8" t="s">
        <v>1572</v>
      </c>
      <c r="D226" s="31" t="s">
        <v>1420</v>
      </c>
      <c r="E226" s="6" t="s">
        <v>198</v>
      </c>
      <c r="F226" s="25">
        <v>1</v>
      </c>
      <c r="G226" s="11"/>
      <c r="H226" s="12"/>
      <c r="I226" s="12"/>
      <c r="J226" s="6"/>
      <c r="K226" s="12"/>
      <c r="L226" s="25">
        <v>765.8</v>
      </c>
      <c r="M226" s="6">
        <f t="shared" si="4"/>
        <v>765.8</v>
      </c>
      <c r="N226" s="6"/>
      <c r="O226" s="6" t="s">
        <v>1570</v>
      </c>
      <c r="P226" s="15">
        <v>1.0951200000000001</v>
      </c>
      <c r="Q226" s="18"/>
    </row>
    <row r="227" spans="1:17" s="1" customFormat="1" ht="20.100000000000001" customHeight="1" x14ac:dyDescent="0.15">
      <c r="A227" s="10">
        <v>225</v>
      </c>
      <c r="B227" s="25" t="s">
        <v>1573</v>
      </c>
      <c r="C227" s="8" t="s">
        <v>1574</v>
      </c>
      <c r="D227" s="31" t="s">
        <v>1420</v>
      </c>
      <c r="E227" s="6" t="s">
        <v>198</v>
      </c>
      <c r="F227" s="25">
        <v>1</v>
      </c>
      <c r="G227" s="11"/>
      <c r="H227" s="12"/>
      <c r="I227" s="12"/>
      <c r="J227" s="6"/>
      <c r="K227" s="12"/>
      <c r="L227" s="25">
        <v>811.4</v>
      </c>
      <c r="M227" s="6">
        <f t="shared" si="4"/>
        <v>811.4</v>
      </c>
      <c r="N227" s="6"/>
      <c r="O227" s="6" t="s">
        <v>1575</v>
      </c>
      <c r="P227" s="15">
        <v>1.2074400000000001</v>
      </c>
      <c r="Q227" s="18"/>
    </row>
    <row r="228" spans="1:17" s="1" customFormat="1" ht="20.100000000000001" customHeight="1" x14ac:dyDescent="0.15">
      <c r="A228" s="10">
        <v>226</v>
      </c>
      <c r="B228" s="25" t="s">
        <v>1576</v>
      </c>
      <c r="C228" s="8" t="s">
        <v>1577</v>
      </c>
      <c r="D228" s="31" t="s">
        <v>1420</v>
      </c>
      <c r="E228" s="6" t="s">
        <v>198</v>
      </c>
      <c r="F228" s="25">
        <v>1</v>
      </c>
      <c r="G228" s="11"/>
      <c r="H228" s="12"/>
      <c r="I228" s="12"/>
      <c r="J228" s="6"/>
      <c r="K228" s="12"/>
      <c r="L228" s="25">
        <v>811.4</v>
      </c>
      <c r="M228" s="6">
        <f t="shared" si="4"/>
        <v>811.4</v>
      </c>
      <c r="N228" s="6"/>
      <c r="O228" s="6" t="s">
        <v>1575</v>
      </c>
      <c r="P228" s="15">
        <v>1.2074400000000001</v>
      </c>
      <c r="Q228" s="18"/>
    </row>
    <row r="229" spans="1:17" s="1" customFormat="1" ht="20.100000000000001" customHeight="1" x14ac:dyDescent="0.15">
      <c r="A229" s="10">
        <v>227</v>
      </c>
      <c r="B229" s="25" t="s">
        <v>1578</v>
      </c>
      <c r="C229" s="8" t="s">
        <v>1579</v>
      </c>
      <c r="D229" s="31" t="s">
        <v>1420</v>
      </c>
      <c r="E229" s="6" t="s">
        <v>198</v>
      </c>
      <c r="F229" s="25">
        <v>2</v>
      </c>
      <c r="G229" s="11"/>
      <c r="H229" s="12"/>
      <c r="I229" s="12"/>
      <c r="J229" s="6"/>
      <c r="K229" s="12"/>
      <c r="L229" s="25">
        <v>741.5</v>
      </c>
      <c r="M229" s="6">
        <f t="shared" si="4"/>
        <v>1483</v>
      </c>
      <c r="N229" s="6"/>
      <c r="O229" s="6" t="s">
        <v>1570</v>
      </c>
      <c r="P229" s="15">
        <v>2.1902400000000002</v>
      </c>
      <c r="Q229" s="18"/>
    </row>
    <row r="230" spans="1:17" s="1" customFormat="1" ht="20.100000000000001" customHeight="1" x14ac:dyDescent="0.15">
      <c r="A230" s="10">
        <v>228</v>
      </c>
      <c r="B230" s="25" t="s">
        <v>1580</v>
      </c>
      <c r="C230" s="8" t="s">
        <v>1581</v>
      </c>
      <c r="D230" s="31" t="s">
        <v>1420</v>
      </c>
      <c r="E230" s="6" t="s">
        <v>198</v>
      </c>
      <c r="F230" s="25">
        <v>2</v>
      </c>
      <c r="G230" s="11"/>
      <c r="H230" s="12"/>
      <c r="I230" s="12"/>
      <c r="J230" s="6"/>
      <c r="K230" s="12"/>
      <c r="L230" s="25">
        <v>741.5</v>
      </c>
      <c r="M230" s="6">
        <f t="shared" si="4"/>
        <v>1483</v>
      </c>
      <c r="N230" s="6"/>
      <c r="O230" s="6" t="s">
        <v>1570</v>
      </c>
      <c r="P230" s="15">
        <v>2.1902400000000002</v>
      </c>
      <c r="Q230" s="18"/>
    </row>
    <row r="231" spans="1:17" s="1" customFormat="1" ht="20.100000000000001" customHeight="1" x14ac:dyDescent="0.15">
      <c r="A231" s="10">
        <v>229</v>
      </c>
      <c r="B231" s="25" t="s">
        <v>1582</v>
      </c>
      <c r="C231" s="8" t="s">
        <v>1583</v>
      </c>
      <c r="D231" s="31" t="s">
        <v>1420</v>
      </c>
      <c r="E231" s="6" t="s">
        <v>198</v>
      </c>
      <c r="F231" s="25">
        <v>1</v>
      </c>
      <c r="G231" s="11"/>
      <c r="H231" s="12"/>
      <c r="I231" s="12"/>
      <c r="J231" s="6"/>
      <c r="K231" s="12"/>
      <c r="L231" s="25">
        <v>732.1</v>
      </c>
      <c r="M231" s="6">
        <f t="shared" si="4"/>
        <v>732.1</v>
      </c>
      <c r="N231" s="6"/>
      <c r="O231" s="6" t="s">
        <v>1570</v>
      </c>
      <c r="P231" s="15">
        <v>1.0951200000000001</v>
      </c>
      <c r="Q231" s="18"/>
    </row>
    <row r="232" spans="1:17" s="1" customFormat="1" ht="20.100000000000001" customHeight="1" x14ac:dyDescent="0.15">
      <c r="A232" s="10">
        <v>230</v>
      </c>
      <c r="B232" s="25" t="s">
        <v>1584</v>
      </c>
      <c r="C232" s="8" t="s">
        <v>1585</v>
      </c>
      <c r="D232" s="31" t="s">
        <v>1420</v>
      </c>
      <c r="E232" s="6" t="s">
        <v>198</v>
      </c>
      <c r="F232" s="25">
        <v>1</v>
      </c>
      <c r="G232" s="11"/>
      <c r="H232" s="12"/>
      <c r="I232" s="12"/>
      <c r="J232" s="6"/>
      <c r="K232" s="12"/>
      <c r="L232" s="25">
        <v>732.1</v>
      </c>
      <c r="M232" s="6">
        <f t="shared" si="4"/>
        <v>732.1</v>
      </c>
      <c r="N232" s="6"/>
      <c r="O232" s="6" t="s">
        <v>1570</v>
      </c>
      <c r="P232" s="15">
        <v>1.0951200000000001</v>
      </c>
      <c r="Q232" s="18"/>
    </row>
    <row r="233" spans="1:17" s="1" customFormat="1" ht="20.100000000000001" customHeight="1" x14ac:dyDescent="0.15">
      <c r="A233" s="10">
        <v>231</v>
      </c>
      <c r="B233" s="25" t="s">
        <v>1586</v>
      </c>
      <c r="C233" s="8" t="s">
        <v>1587</v>
      </c>
      <c r="D233" s="31" t="s">
        <v>1420</v>
      </c>
      <c r="E233" s="6" t="s">
        <v>198</v>
      </c>
      <c r="F233" s="25">
        <v>1</v>
      </c>
      <c r="G233" s="11"/>
      <c r="H233" s="12"/>
      <c r="I233" s="12"/>
      <c r="J233" s="6"/>
      <c r="K233" s="12"/>
      <c r="L233" s="25">
        <v>732.1</v>
      </c>
      <c r="M233" s="6">
        <f t="shared" si="4"/>
        <v>732.1</v>
      </c>
      <c r="N233" s="6"/>
      <c r="O233" s="6" t="s">
        <v>1570</v>
      </c>
      <c r="P233" s="15">
        <v>1.0951200000000001</v>
      </c>
      <c r="Q233" s="18"/>
    </row>
    <row r="234" spans="1:17" s="1" customFormat="1" ht="20.100000000000001" customHeight="1" x14ac:dyDescent="0.15">
      <c r="A234" s="10">
        <v>232</v>
      </c>
      <c r="B234" s="25" t="s">
        <v>1588</v>
      </c>
      <c r="C234" s="8" t="s">
        <v>1589</v>
      </c>
      <c r="D234" s="31" t="s">
        <v>1420</v>
      </c>
      <c r="E234" s="6" t="s">
        <v>198</v>
      </c>
      <c r="F234" s="25">
        <v>1</v>
      </c>
      <c r="G234" s="11"/>
      <c r="H234" s="12"/>
      <c r="I234" s="12"/>
      <c r="J234" s="6"/>
      <c r="K234" s="12"/>
      <c r="L234" s="25">
        <v>732.1</v>
      </c>
      <c r="M234" s="6">
        <f t="shared" si="4"/>
        <v>732.1</v>
      </c>
      <c r="N234" s="6"/>
      <c r="O234" s="6" t="s">
        <v>1570</v>
      </c>
      <c r="P234" s="15">
        <v>1.0951200000000001</v>
      </c>
      <c r="Q234" s="18"/>
    </row>
    <row r="235" spans="1:17" s="1" customFormat="1" ht="20.100000000000001" customHeight="1" x14ac:dyDescent="0.15">
      <c r="A235" s="10">
        <v>233</v>
      </c>
      <c r="B235" s="25" t="s">
        <v>1590</v>
      </c>
      <c r="C235" s="8" t="s">
        <v>1591</v>
      </c>
      <c r="D235" s="31" t="s">
        <v>1420</v>
      </c>
      <c r="E235" s="6" t="s">
        <v>198</v>
      </c>
      <c r="F235" s="25">
        <v>1</v>
      </c>
      <c r="G235" s="11"/>
      <c r="H235" s="12"/>
      <c r="I235" s="12"/>
      <c r="J235" s="6"/>
      <c r="K235" s="12"/>
      <c r="L235" s="25">
        <v>1043.9000000000001</v>
      </c>
      <c r="M235" s="6">
        <f t="shared" si="4"/>
        <v>1043.9000000000001</v>
      </c>
      <c r="N235" s="6"/>
      <c r="O235" s="6" t="s">
        <v>1592</v>
      </c>
      <c r="P235" s="15">
        <v>1.9154070000000001</v>
      </c>
      <c r="Q235" s="18"/>
    </row>
    <row r="236" spans="1:17" s="1" customFormat="1" ht="20.100000000000001" customHeight="1" x14ac:dyDescent="0.15">
      <c r="A236" s="10">
        <v>234</v>
      </c>
      <c r="B236" s="25" t="s">
        <v>1593</v>
      </c>
      <c r="C236" s="8" t="s">
        <v>1594</v>
      </c>
      <c r="D236" s="31" t="s">
        <v>1420</v>
      </c>
      <c r="E236" s="6" t="s">
        <v>198</v>
      </c>
      <c r="F236" s="25">
        <v>1</v>
      </c>
      <c r="G236" s="11"/>
      <c r="H236" s="12"/>
      <c r="I236" s="12"/>
      <c r="J236" s="6"/>
      <c r="K236" s="12"/>
      <c r="L236" s="25">
        <v>1043.9000000000001</v>
      </c>
      <c r="M236" s="6">
        <f t="shared" si="4"/>
        <v>1043.9000000000001</v>
      </c>
      <c r="N236" s="6"/>
      <c r="O236" s="6" t="s">
        <v>1592</v>
      </c>
      <c r="P236" s="15">
        <v>1.9154070000000001</v>
      </c>
      <c r="Q236" s="18"/>
    </row>
    <row r="237" spans="1:17" s="1" customFormat="1" ht="20.100000000000001" customHeight="1" x14ac:dyDescent="0.15">
      <c r="A237" s="10">
        <v>235</v>
      </c>
      <c r="B237" s="25" t="s">
        <v>1595</v>
      </c>
      <c r="C237" s="8" t="s">
        <v>1596</v>
      </c>
      <c r="D237" s="31" t="s">
        <v>1420</v>
      </c>
      <c r="E237" s="6" t="s">
        <v>198</v>
      </c>
      <c r="F237" s="25">
        <v>1</v>
      </c>
      <c r="G237" s="11"/>
      <c r="H237" s="12"/>
      <c r="I237" s="12"/>
      <c r="J237" s="6"/>
      <c r="K237" s="12"/>
      <c r="L237" s="25">
        <v>1040.7</v>
      </c>
      <c r="M237" s="6">
        <f t="shared" si="4"/>
        <v>1040.7</v>
      </c>
      <c r="N237" s="6"/>
      <c r="O237" s="6" t="s">
        <v>1597</v>
      </c>
      <c r="P237" s="15">
        <v>1.5022800000000001</v>
      </c>
      <c r="Q237" s="18"/>
    </row>
    <row r="238" spans="1:17" s="1" customFormat="1" ht="20.100000000000001" customHeight="1" x14ac:dyDescent="0.15">
      <c r="A238" s="10">
        <v>236</v>
      </c>
      <c r="B238" s="25" t="s">
        <v>1598</v>
      </c>
      <c r="C238" s="8" t="s">
        <v>1599</v>
      </c>
      <c r="D238" s="31" t="s">
        <v>1420</v>
      </c>
      <c r="E238" s="6" t="s">
        <v>198</v>
      </c>
      <c r="F238" s="25">
        <v>1</v>
      </c>
      <c r="G238" s="11"/>
      <c r="H238" s="12"/>
      <c r="I238" s="12"/>
      <c r="J238" s="6"/>
      <c r="K238" s="12"/>
      <c r="L238" s="25">
        <v>1040.7</v>
      </c>
      <c r="M238" s="6">
        <f t="shared" si="4"/>
        <v>1040.7</v>
      </c>
      <c r="N238" s="6"/>
      <c r="O238" s="6" t="s">
        <v>1597</v>
      </c>
      <c r="P238" s="15">
        <v>1.5022800000000001</v>
      </c>
      <c r="Q238" s="18"/>
    </row>
    <row r="239" spans="1:17" s="1" customFormat="1" ht="20.100000000000001" customHeight="1" x14ac:dyDescent="0.15">
      <c r="A239" s="10">
        <v>237</v>
      </c>
      <c r="B239" s="25" t="s">
        <v>1600</v>
      </c>
      <c r="C239" s="8" t="s">
        <v>1601</v>
      </c>
      <c r="D239" s="31" t="s">
        <v>1420</v>
      </c>
      <c r="E239" s="6" t="s">
        <v>198</v>
      </c>
      <c r="F239" s="25">
        <v>1</v>
      </c>
      <c r="G239" s="11"/>
      <c r="H239" s="12"/>
      <c r="I239" s="12"/>
      <c r="J239" s="6"/>
      <c r="K239" s="12"/>
      <c r="L239" s="25">
        <v>1024.5</v>
      </c>
      <c r="M239" s="6">
        <f t="shared" si="4"/>
        <v>1024.5</v>
      </c>
      <c r="N239" s="6"/>
      <c r="O239" s="6" t="s">
        <v>1597</v>
      </c>
      <c r="P239" s="15">
        <v>1.5022800000000001</v>
      </c>
      <c r="Q239" s="18"/>
    </row>
    <row r="240" spans="1:17" s="1" customFormat="1" ht="20.100000000000001" customHeight="1" x14ac:dyDescent="0.15">
      <c r="A240" s="10">
        <v>238</v>
      </c>
      <c r="B240" s="25" t="s">
        <v>1602</v>
      </c>
      <c r="C240" s="8" t="s">
        <v>1603</v>
      </c>
      <c r="D240" s="31" t="s">
        <v>1047</v>
      </c>
      <c r="E240" s="6" t="s">
        <v>198</v>
      </c>
      <c r="F240" s="25">
        <v>2</v>
      </c>
      <c r="G240" s="11"/>
      <c r="H240" s="12"/>
      <c r="I240" s="12"/>
      <c r="J240" s="6"/>
      <c r="K240" s="12"/>
      <c r="L240" s="25">
        <v>176.9</v>
      </c>
      <c r="M240" s="6">
        <f t="shared" si="4"/>
        <v>353.8</v>
      </c>
      <c r="N240" s="6"/>
      <c r="O240" s="6" t="s">
        <v>1604</v>
      </c>
      <c r="P240" s="15">
        <v>0.88536000000000004</v>
      </c>
      <c r="Q240" s="18"/>
    </row>
    <row r="241" spans="1:17" s="1" customFormat="1" ht="20.100000000000001" customHeight="1" x14ac:dyDescent="0.15">
      <c r="A241" s="10">
        <v>239</v>
      </c>
      <c r="B241" s="25" t="s">
        <v>1605</v>
      </c>
      <c r="C241" s="8" t="s">
        <v>1606</v>
      </c>
      <c r="D241" s="31" t="s">
        <v>1047</v>
      </c>
      <c r="E241" s="6" t="s">
        <v>198</v>
      </c>
      <c r="F241" s="25">
        <v>1</v>
      </c>
      <c r="G241" s="11"/>
      <c r="H241" s="12"/>
      <c r="I241" s="12"/>
      <c r="J241" s="6"/>
      <c r="K241" s="12"/>
      <c r="L241" s="25">
        <v>160.1</v>
      </c>
      <c r="M241" s="6">
        <f t="shared" si="4"/>
        <v>160.1</v>
      </c>
      <c r="N241" s="6"/>
      <c r="O241" s="6" t="s">
        <v>1607</v>
      </c>
      <c r="P241" s="15">
        <v>0.29511999999999999</v>
      </c>
      <c r="Q241" s="18"/>
    </row>
    <row r="242" spans="1:17" s="1" customFormat="1" ht="20.100000000000001" customHeight="1" x14ac:dyDescent="0.15">
      <c r="A242" s="10">
        <v>240</v>
      </c>
      <c r="B242" s="25" t="s">
        <v>1608</v>
      </c>
      <c r="C242" s="8" t="s">
        <v>1609</v>
      </c>
      <c r="D242" s="31" t="s">
        <v>1047</v>
      </c>
      <c r="E242" s="6" t="s">
        <v>198</v>
      </c>
      <c r="F242" s="25">
        <v>1</v>
      </c>
      <c r="G242" s="11"/>
      <c r="H242" s="12"/>
      <c r="I242" s="12"/>
      <c r="J242" s="6"/>
      <c r="K242" s="12"/>
      <c r="L242" s="25">
        <v>160.1</v>
      </c>
      <c r="M242" s="6">
        <f t="shared" si="4"/>
        <v>160.1</v>
      </c>
      <c r="N242" s="6"/>
      <c r="O242" s="6" t="s">
        <v>1607</v>
      </c>
      <c r="P242" s="15">
        <v>0.29511999999999999</v>
      </c>
      <c r="Q242" s="18"/>
    </row>
    <row r="243" spans="1:17" s="1" customFormat="1" ht="20.100000000000001" customHeight="1" x14ac:dyDescent="0.15">
      <c r="A243" s="10">
        <v>241</v>
      </c>
      <c r="B243" s="25" t="s">
        <v>1610</v>
      </c>
      <c r="C243" s="8" t="s">
        <v>1611</v>
      </c>
      <c r="D243" s="31" t="s">
        <v>1344</v>
      </c>
      <c r="E243" s="6" t="s">
        <v>198</v>
      </c>
      <c r="F243" s="25">
        <v>2</v>
      </c>
      <c r="G243" s="11"/>
      <c r="H243" s="12"/>
      <c r="I243" s="12"/>
      <c r="J243" s="6"/>
      <c r="K243" s="12"/>
      <c r="L243" s="25">
        <v>319.39999999999998</v>
      </c>
      <c r="M243" s="6">
        <f t="shared" si="4"/>
        <v>638.79999999999995</v>
      </c>
      <c r="N243" s="6"/>
      <c r="O243" s="6" t="s">
        <v>1612</v>
      </c>
      <c r="P243" s="15">
        <v>1.00305</v>
      </c>
      <c r="Q243" s="18"/>
    </row>
    <row r="244" spans="1:17" s="1" customFormat="1" ht="20.100000000000001" customHeight="1" x14ac:dyDescent="0.15">
      <c r="A244" s="10">
        <v>242</v>
      </c>
      <c r="B244" s="25" t="s">
        <v>1613</v>
      </c>
      <c r="C244" s="8" t="s">
        <v>1614</v>
      </c>
      <c r="D244" s="31" t="s">
        <v>1420</v>
      </c>
      <c r="E244" s="6" t="s">
        <v>198</v>
      </c>
      <c r="F244" s="25">
        <v>1</v>
      </c>
      <c r="G244" s="11"/>
      <c r="H244" s="12"/>
      <c r="I244" s="12"/>
      <c r="J244" s="6"/>
      <c r="K244" s="12"/>
      <c r="L244" s="25">
        <v>1024.5</v>
      </c>
      <c r="M244" s="6">
        <f t="shared" si="4"/>
        <v>1024.5</v>
      </c>
      <c r="N244" s="6"/>
      <c r="O244" s="6" t="s">
        <v>1597</v>
      </c>
      <c r="P244" s="15">
        <v>1.5022800000000001</v>
      </c>
      <c r="Q244" s="18"/>
    </row>
    <row r="245" spans="1:17" s="1" customFormat="1" ht="20.100000000000001" customHeight="1" x14ac:dyDescent="0.15">
      <c r="A245" s="10">
        <v>243</v>
      </c>
      <c r="B245" s="25" t="s">
        <v>1615</v>
      </c>
      <c r="C245" s="8" t="s">
        <v>1616</v>
      </c>
      <c r="D245" s="31" t="s">
        <v>1420</v>
      </c>
      <c r="E245" s="6" t="s">
        <v>198</v>
      </c>
      <c r="F245" s="25">
        <v>2</v>
      </c>
      <c r="G245" s="11"/>
      <c r="H245" s="12"/>
      <c r="I245" s="12"/>
      <c r="J245" s="6"/>
      <c r="K245" s="12"/>
      <c r="L245" s="25">
        <v>1024.5</v>
      </c>
      <c r="M245" s="6">
        <f t="shared" si="4"/>
        <v>2049</v>
      </c>
      <c r="N245" s="6"/>
      <c r="O245" s="6" t="s">
        <v>1597</v>
      </c>
      <c r="P245" s="15">
        <v>3.0045600000000001</v>
      </c>
      <c r="Q245" s="18"/>
    </row>
    <row r="246" spans="1:17" s="1" customFormat="1" ht="20.100000000000001" customHeight="1" x14ac:dyDescent="0.15">
      <c r="A246" s="10">
        <v>244</v>
      </c>
      <c r="B246" s="25" t="s">
        <v>1617</v>
      </c>
      <c r="C246" s="8" t="s">
        <v>1618</v>
      </c>
      <c r="D246" s="31" t="s">
        <v>1420</v>
      </c>
      <c r="E246" s="6" t="s">
        <v>198</v>
      </c>
      <c r="F246" s="25">
        <v>2</v>
      </c>
      <c r="G246" s="11"/>
      <c r="H246" s="12"/>
      <c r="I246" s="12"/>
      <c r="J246" s="6"/>
      <c r="K246" s="12"/>
      <c r="L246" s="25">
        <v>1024.5</v>
      </c>
      <c r="M246" s="6">
        <f t="shared" si="4"/>
        <v>2049</v>
      </c>
      <c r="N246" s="6"/>
      <c r="O246" s="6" t="s">
        <v>1597</v>
      </c>
      <c r="P246" s="15">
        <v>3.0045600000000001</v>
      </c>
      <c r="Q246" s="18"/>
    </row>
    <row r="247" spans="1:17" s="1" customFormat="1" ht="20.100000000000001" customHeight="1" x14ac:dyDescent="0.15">
      <c r="A247" s="10">
        <v>245</v>
      </c>
      <c r="B247" s="25" t="s">
        <v>1619</v>
      </c>
      <c r="C247" s="8" t="s">
        <v>1620</v>
      </c>
      <c r="D247" s="31" t="s">
        <v>1420</v>
      </c>
      <c r="E247" s="6" t="s">
        <v>198</v>
      </c>
      <c r="F247" s="25">
        <v>1</v>
      </c>
      <c r="G247" s="11"/>
      <c r="H247" s="12"/>
      <c r="I247" s="12"/>
      <c r="J247" s="6"/>
      <c r="K247" s="12"/>
      <c r="L247" s="25">
        <v>1024.5</v>
      </c>
      <c r="M247" s="6">
        <f t="shared" si="4"/>
        <v>1024.5</v>
      </c>
      <c r="N247" s="6"/>
      <c r="O247" s="6" t="s">
        <v>1597</v>
      </c>
      <c r="P247" s="15">
        <v>1.5022800000000001</v>
      </c>
      <c r="Q247" s="18"/>
    </row>
    <row r="248" spans="1:17" s="1" customFormat="1" ht="20.100000000000001" customHeight="1" x14ac:dyDescent="0.15">
      <c r="A248" s="10">
        <v>246</v>
      </c>
      <c r="B248" s="25" t="s">
        <v>1621</v>
      </c>
      <c r="C248" s="8" t="s">
        <v>1622</v>
      </c>
      <c r="D248" s="31" t="s">
        <v>1420</v>
      </c>
      <c r="E248" s="6" t="s">
        <v>198</v>
      </c>
      <c r="F248" s="25">
        <v>1</v>
      </c>
      <c r="G248" s="11"/>
      <c r="H248" s="12"/>
      <c r="I248" s="12"/>
      <c r="J248" s="6"/>
      <c r="K248" s="12"/>
      <c r="L248" s="25">
        <v>1024.5</v>
      </c>
      <c r="M248" s="6">
        <f t="shared" si="4"/>
        <v>1024.5</v>
      </c>
      <c r="N248" s="6"/>
      <c r="O248" s="6" t="s">
        <v>1597</v>
      </c>
      <c r="P248" s="15">
        <v>1.5022800000000001</v>
      </c>
      <c r="Q248" s="18"/>
    </row>
    <row r="249" spans="1:17" s="1" customFormat="1" ht="20.100000000000001" customHeight="1" x14ac:dyDescent="0.15">
      <c r="A249" s="10">
        <v>247</v>
      </c>
      <c r="B249" s="25" t="s">
        <v>1623</v>
      </c>
      <c r="C249" s="8" t="s">
        <v>1624</v>
      </c>
      <c r="D249" s="31" t="s">
        <v>1625</v>
      </c>
      <c r="E249" s="6" t="s">
        <v>198</v>
      </c>
      <c r="F249" s="25">
        <v>2</v>
      </c>
      <c r="G249" s="11"/>
      <c r="H249" s="12"/>
      <c r="I249" s="12"/>
      <c r="J249" s="6"/>
      <c r="K249" s="12"/>
      <c r="L249" s="25">
        <v>1067.8</v>
      </c>
      <c r="M249" s="6">
        <f t="shared" si="4"/>
        <v>2135.6</v>
      </c>
      <c r="N249" s="6"/>
      <c r="O249" s="6" t="s">
        <v>1626</v>
      </c>
      <c r="P249" s="15">
        <v>3.3601920000000001</v>
      </c>
      <c r="Q249" s="18"/>
    </row>
    <row r="250" spans="1:17" s="1" customFormat="1" ht="20.100000000000001" customHeight="1" x14ac:dyDescent="0.15">
      <c r="A250" s="10">
        <v>248</v>
      </c>
      <c r="B250" s="25" t="s">
        <v>1627</v>
      </c>
      <c r="C250" s="8" t="s">
        <v>1628</v>
      </c>
      <c r="D250" s="31" t="s">
        <v>1625</v>
      </c>
      <c r="E250" s="6" t="s">
        <v>198</v>
      </c>
      <c r="F250" s="25">
        <v>2</v>
      </c>
      <c r="G250" s="11"/>
      <c r="H250" s="12"/>
      <c r="I250" s="12"/>
      <c r="J250" s="6"/>
      <c r="K250" s="12"/>
      <c r="L250" s="25">
        <v>1067.8</v>
      </c>
      <c r="M250" s="6">
        <f t="shared" si="4"/>
        <v>2135.6</v>
      </c>
      <c r="N250" s="6"/>
      <c r="O250" s="6" t="s">
        <v>1626</v>
      </c>
      <c r="P250" s="15">
        <v>3.3601920000000001</v>
      </c>
      <c r="Q250" s="18"/>
    </row>
    <row r="251" spans="1:17" s="1" customFormat="1" ht="20.100000000000001" customHeight="1" x14ac:dyDescent="0.15">
      <c r="A251" s="10">
        <v>249</v>
      </c>
      <c r="B251" s="25" t="s">
        <v>1629</v>
      </c>
      <c r="C251" s="8" t="s">
        <v>1630</v>
      </c>
      <c r="D251" s="31" t="s">
        <v>1625</v>
      </c>
      <c r="E251" s="6" t="s">
        <v>198</v>
      </c>
      <c r="F251" s="25">
        <v>2</v>
      </c>
      <c r="G251" s="11"/>
      <c r="H251" s="12"/>
      <c r="I251" s="12"/>
      <c r="J251" s="6"/>
      <c r="K251" s="12"/>
      <c r="L251" s="25">
        <v>1090.5999999999999</v>
      </c>
      <c r="M251" s="6">
        <f t="shared" si="4"/>
        <v>2181.1999999999998</v>
      </c>
      <c r="N251" s="6"/>
      <c r="O251" s="6" t="s">
        <v>1626</v>
      </c>
      <c r="P251" s="15">
        <v>3.3601920000000001</v>
      </c>
      <c r="Q251" s="18"/>
    </row>
    <row r="252" spans="1:17" s="1" customFormat="1" ht="20.100000000000001" customHeight="1" x14ac:dyDescent="0.15">
      <c r="A252" s="10">
        <v>250</v>
      </c>
      <c r="B252" s="25" t="s">
        <v>1631</v>
      </c>
      <c r="C252" s="8" t="s">
        <v>1632</v>
      </c>
      <c r="D252" s="31" t="s">
        <v>1625</v>
      </c>
      <c r="E252" s="6" t="s">
        <v>198</v>
      </c>
      <c r="F252" s="25">
        <v>2</v>
      </c>
      <c r="G252" s="11"/>
      <c r="H252" s="12"/>
      <c r="I252" s="12"/>
      <c r="J252" s="6"/>
      <c r="K252" s="12"/>
      <c r="L252" s="25">
        <v>1090.5999999999999</v>
      </c>
      <c r="M252" s="6">
        <f t="shared" si="4"/>
        <v>2181.1999999999998</v>
      </c>
      <c r="N252" s="6"/>
      <c r="O252" s="6" t="s">
        <v>1626</v>
      </c>
      <c r="P252" s="15">
        <v>3.3601920000000001</v>
      </c>
      <c r="Q252" s="18"/>
    </row>
    <row r="253" spans="1:17" s="1" customFormat="1" ht="20.100000000000001" customHeight="1" x14ac:dyDescent="0.15">
      <c r="A253" s="10">
        <v>251</v>
      </c>
      <c r="B253" s="25" t="s">
        <v>1633</v>
      </c>
      <c r="C253" s="8" t="s">
        <v>1634</v>
      </c>
      <c r="D253" s="31" t="s">
        <v>1625</v>
      </c>
      <c r="E253" s="6" t="s">
        <v>198</v>
      </c>
      <c r="F253" s="25">
        <v>2</v>
      </c>
      <c r="G253" s="11"/>
      <c r="H253" s="12"/>
      <c r="I253" s="12"/>
      <c r="J253" s="6"/>
      <c r="K253" s="12"/>
      <c r="L253" s="25">
        <v>1081.5</v>
      </c>
      <c r="M253" s="6">
        <f t="shared" si="4"/>
        <v>2163</v>
      </c>
      <c r="N253" s="6"/>
      <c r="O253" s="6" t="s">
        <v>1626</v>
      </c>
      <c r="P253" s="15">
        <v>3.3601920000000001</v>
      </c>
      <c r="Q253" s="18"/>
    </row>
    <row r="254" spans="1:17" s="1" customFormat="1" ht="20.100000000000001" customHeight="1" x14ac:dyDescent="0.15">
      <c r="A254" s="10">
        <v>252</v>
      </c>
      <c r="B254" s="25" t="s">
        <v>1635</v>
      </c>
      <c r="C254" s="8" t="s">
        <v>1636</v>
      </c>
      <c r="D254" s="31" t="s">
        <v>1625</v>
      </c>
      <c r="E254" s="6" t="s">
        <v>198</v>
      </c>
      <c r="F254" s="25">
        <v>2</v>
      </c>
      <c r="G254" s="11"/>
      <c r="H254" s="12"/>
      <c r="I254" s="12"/>
      <c r="J254" s="6"/>
      <c r="K254" s="12"/>
      <c r="L254" s="25">
        <v>1081.5</v>
      </c>
      <c r="M254" s="6">
        <f t="shared" si="4"/>
        <v>2163</v>
      </c>
      <c r="N254" s="6"/>
      <c r="O254" s="6" t="s">
        <v>1626</v>
      </c>
      <c r="P254" s="15">
        <v>3.3601920000000001</v>
      </c>
      <c r="Q254" s="18"/>
    </row>
    <row r="255" spans="1:17" s="1" customFormat="1" ht="20.100000000000001" customHeight="1" x14ac:dyDescent="0.15">
      <c r="A255" s="10">
        <v>253</v>
      </c>
      <c r="B255" s="25" t="s">
        <v>1637</v>
      </c>
      <c r="C255" s="8" t="s">
        <v>1638</v>
      </c>
      <c r="D255" s="31" t="s">
        <v>1625</v>
      </c>
      <c r="E255" s="6" t="s">
        <v>198</v>
      </c>
      <c r="F255" s="25">
        <v>1</v>
      </c>
      <c r="G255" s="11"/>
      <c r="H255" s="12"/>
      <c r="I255" s="12"/>
      <c r="J255" s="6"/>
      <c r="K255" s="12"/>
      <c r="L255" s="25">
        <v>1246.7</v>
      </c>
      <c r="M255" s="6">
        <f t="shared" si="4"/>
        <v>1246.7</v>
      </c>
      <c r="N255" s="6"/>
      <c r="O255" s="6" t="s">
        <v>1639</v>
      </c>
      <c r="P255" s="15">
        <v>2.1632159999999998</v>
      </c>
      <c r="Q255" s="18"/>
    </row>
    <row r="256" spans="1:17" s="1" customFormat="1" ht="20.100000000000001" customHeight="1" x14ac:dyDescent="0.15">
      <c r="A256" s="10">
        <v>254</v>
      </c>
      <c r="B256" s="25" t="s">
        <v>1640</v>
      </c>
      <c r="C256" s="8" t="s">
        <v>1641</v>
      </c>
      <c r="D256" s="31" t="s">
        <v>1625</v>
      </c>
      <c r="E256" s="6" t="s">
        <v>198</v>
      </c>
      <c r="F256" s="25">
        <v>1</v>
      </c>
      <c r="G256" s="11"/>
      <c r="H256" s="12"/>
      <c r="I256" s="12"/>
      <c r="J256" s="6"/>
      <c r="K256" s="12"/>
      <c r="L256" s="25">
        <v>1246.7</v>
      </c>
      <c r="M256" s="6">
        <f t="shared" si="4"/>
        <v>1246.7</v>
      </c>
      <c r="N256" s="6"/>
      <c r="O256" s="6" t="s">
        <v>1639</v>
      </c>
      <c r="P256" s="15">
        <v>2.1632159999999998</v>
      </c>
      <c r="Q256" s="18"/>
    </row>
    <row r="257" spans="1:17" s="1" customFormat="1" ht="20.100000000000001" customHeight="1" x14ac:dyDescent="0.15">
      <c r="A257" s="10">
        <v>255</v>
      </c>
      <c r="B257" s="25" t="s">
        <v>1642</v>
      </c>
      <c r="C257" s="8" t="s">
        <v>1643</v>
      </c>
      <c r="D257" s="31" t="s">
        <v>1625</v>
      </c>
      <c r="E257" s="6" t="s">
        <v>198</v>
      </c>
      <c r="F257" s="25">
        <v>2</v>
      </c>
      <c r="G257" s="11"/>
      <c r="H257" s="12"/>
      <c r="I257" s="12"/>
      <c r="J257" s="6"/>
      <c r="K257" s="12"/>
      <c r="L257" s="25">
        <v>1224.7</v>
      </c>
      <c r="M257" s="6">
        <f t="shared" si="4"/>
        <v>2449.4</v>
      </c>
      <c r="N257" s="6"/>
      <c r="O257" s="6" t="s">
        <v>1639</v>
      </c>
      <c r="P257" s="15">
        <v>4.3264319999999996</v>
      </c>
      <c r="Q257" s="18"/>
    </row>
    <row r="258" spans="1:17" s="1" customFormat="1" ht="20.100000000000001" customHeight="1" x14ac:dyDescent="0.15">
      <c r="A258" s="10">
        <v>256</v>
      </c>
      <c r="B258" s="25" t="s">
        <v>1644</v>
      </c>
      <c r="C258" s="8" t="s">
        <v>1645</v>
      </c>
      <c r="D258" s="31" t="s">
        <v>1625</v>
      </c>
      <c r="E258" s="6" t="s">
        <v>198</v>
      </c>
      <c r="F258" s="25">
        <v>2</v>
      </c>
      <c r="G258" s="11"/>
      <c r="H258" s="12"/>
      <c r="I258" s="12"/>
      <c r="J258" s="6"/>
      <c r="K258" s="12"/>
      <c r="L258" s="25">
        <v>1224.7</v>
      </c>
      <c r="M258" s="6">
        <f t="shared" si="4"/>
        <v>2449.4</v>
      </c>
      <c r="N258" s="6"/>
      <c r="O258" s="6" t="s">
        <v>1639</v>
      </c>
      <c r="P258" s="15">
        <v>4.3264319999999996</v>
      </c>
      <c r="Q258" s="18"/>
    </row>
    <row r="259" spans="1:17" s="1" customFormat="1" ht="20.100000000000001" customHeight="1" x14ac:dyDescent="0.15">
      <c r="A259" s="10">
        <v>257</v>
      </c>
      <c r="B259" s="25" t="s">
        <v>1646</v>
      </c>
      <c r="C259" s="8" t="s">
        <v>1647</v>
      </c>
      <c r="D259" s="31" t="s">
        <v>1625</v>
      </c>
      <c r="E259" s="6" t="s">
        <v>198</v>
      </c>
      <c r="F259" s="25">
        <v>1</v>
      </c>
      <c r="G259" s="11"/>
      <c r="H259" s="12"/>
      <c r="I259" s="12"/>
      <c r="J259" s="6"/>
      <c r="K259" s="12"/>
      <c r="L259" s="25">
        <v>1224.7</v>
      </c>
      <c r="M259" s="6">
        <f t="shared" si="4"/>
        <v>1224.7</v>
      </c>
      <c r="N259" s="6"/>
      <c r="O259" s="6" t="s">
        <v>1639</v>
      </c>
      <c r="P259" s="15">
        <v>2.1632159999999998</v>
      </c>
      <c r="Q259" s="18"/>
    </row>
    <row r="260" spans="1:17" s="1" customFormat="1" ht="20.100000000000001" customHeight="1" x14ac:dyDescent="0.15">
      <c r="A260" s="10">
        <v>258</v>
      </c>
      <c r="B260" s="25" t="s">
        <v>1648</v>
      </c>
      <c r="C260" s="8" t="s">
        <v>1649</v>
      </c>
      <c r="D260" s="31" t="s">
        <v>1625</v>
      </c>
      <c r="E260" s="6" t="s">
        <v>198</v>
      </c>
      <c r="F260" s="25">
        <v>1</v>
      </c>
      <c r="G260" s="11"/>
      <c r="H260" s="12"/>
      <c r="I260" s="12"/>
      <c r="J260" s="6"/>
      <c r="K260" s="12"/>
      <c r="L260" s="25">
        <v>1224.7</v>
      </c>
      <c r="M260" s="6">
        <f t="shared" si="4"/>
        <v>1224.7</v>
      </c>
      <c r="N260" s="6"/>
      <c r="O260" s="6" t="s">
        <v>1639</v>
      </c>
      <c r="P260" s="15">
        <v>2.1632159999999998</v>
      </c>
      <c r="Q260" s="18"/>
    </row>
    <row r="261" spans="1:17" s="1" customFormat="1" ht="20.100000000000001" customHeight="1" x14ac:dyDescent="0.15">
      <c r="A261" s="10">
        <v>259</v>
      </c>
      <c r="B261" s="25" t="s">
        <v>1650</v>
      </c>
      <c r="C261" s="8" t="s">
        <v>1651</v>
      </c>
      <c r="D261" s="31" t="s">
        <v>1625</v>
      </c>
      <c r="E261" s="6" t="s">
        <v>198</v>
      </c>
      <c r="F261" s="25">
        <v>2</v>
      </c>
      <c r="G261" s="11"/>
      <c r="H261" s="12"/>
      <c r="I261" s="12"/>
      <c r="J261" s="6"/>
      <c r="K261" s="12"/>
      <c r="L261" s="25">
        <v>1213.9000000000001</v>
      </c>
      <c r="M261" s="6">
        <f t="shared" si="4"/>
        <v>2427.8000000000002</v>
      </c>
      <c r="N261" s="6"/>
      <c r="O261" s="6" t="s">
        <v>1652</v>
      </c>
      <c r="P261" s="15">
        <v>4.4112640000000001</v>
      </c>
      <c r="Q261" s="18"/>
    </row>
    <row r="262" spans="1:17" s="1" customFormat="1" ht="20.100000000000001" customHeight="1" x14ac:dyDescent="0.15">
      <c r="A262" s="10">
        <v>260</v>
      </c>
      <c r="B262" s="25" t="s">
        <v>1653</v>
      </c>
      <c r="C262" s="8" t="s">
        <v>1654</v>
      </c>
      <c r="D262" s="31" t="s">
        <v>1625</v>
      </c>
      <c r="E262" s="6" t="s">
        <v>198</v>
      </c>
      <c r="F262" s="25">
        <v>2</v>
      </c>
      <c r="G262" s="11"/>
      <c r="H262" s="12"/>
      <c r="I262" s="12"/>
      <c r="J262" s="6"/>
      <c r="K262" s="12"/>
      <c r="L262" s="25">
        <v>1213.9000000000001</v>
      </c>
      <c r="M262" s="6">
        <f t="shared" si="4"/>
        <v>2427.8000000000002</v>
      </c>
      <c r="N262" s="6"/>
      <c r="O262" s="6" t="s">
        <v>1652</v>
      </c>
      <c r="P262" s="15">
        <v>4.4112640000000001</v>
      </c>
      <c r="Q262" s="18"/>
    </row>
    <row r="263" spans="1:17" s="1" customFormat="1" ht="20.100000000000001" customHeight="1" x14ac:dyDescent="0.15">
      <c r="A263" s="10">
        <v>261</v>
      </c>
      <c r="B263" s="25" t="s">
        <v>1655</v>
      </c>
      <c r="C263" s="8" t="s">
        <v>1656</v>
      </c>
      <c r="D263" s="31" t="s">
        <v>1625</v>
      </c>
      <c r="E263" s="6" t="s">
        <v>198</v>
      </c>
      <c r="F263" s="25">
        <v>2</v>
      </c>
      <c r="G263" s="11"/>
      <c r="H263" s="12"/>
      <c r="I263" s="12"/>
      <c r="J263" s="6"/>
      <c r="K263" s="12"/>
      <c r="L263" s="25">
        <v>1189.5</v>
      </c>
      <c r="M263" s="6">
        <f t="shared" si="4"/>
        <v>2379</v>
      </c>
      <c r="N263" s="6"/>
      <c r="O263" s="6" t="s">
        <v>1652</v>
      </c>
      <c r="P263" s="15">
        <v>4.4112640000000001</v>
      </c>
      <c r="Q263" s="18"/>
    </row>
    <row r="264" spans="1:17" s="1" customFormat="1" ht="20.100000000000001" customHeight="1" x14ac:dyDescent="0.15">
      <c r="A264" s="10">
        <v>262</v>
      </c>
      <c r="B264" s="25" t="s">
        <v>1657</v>
      </c>
      <c r="C264" s="8" t="s">
        <v>1658</v>
      </c>
      <c r="D264" s="31" t="s">
        <v>1625</v>
      </c>
      <c r="E264" s="6" t="s">
        <v>198</v>
      </c>
      <c r="F264" s="25">
        <v>2</v>
      </c>
      <c r="G264" s="11"/>
      <c r="H264" s="12"/>
      <c r="I264" s="12"/>
      <c r="J264" s="6"/>
      <c r="K264" s="12"/>
      <c r="L264" s="25">
        <v>1189.5</v>
      </c>
      <c r="M264" s="6">
        <f t="shared" si="4"/>
        <v>2379</v>
      </c>
      <c r="N264" s="6"/>
      <c r="O264" s="6" t="s">
        <v>1652</v>
      </c>
      <c r="P264" s="15">
        <v>4.4112640000000001</v>
      </c>
      <c r="Q264" s="18"/>
    </row>
    <row r="265" spans="1:17" s="1" customFormat="1" ht="20.100000000000001" customHeight="1" x14ac:dyDescent="0.15">
      <c r="A265" s="10">
        <v>263</v>
      </c>
      <c r="B265" s="25" t="s">
        <v>1659</v>
      </c>
      <c r="C265" s="8" t="s">
        <v>1660</v>
      </c>
      <c r="D265" s="31" t="s">
        <v>1625</v>
      </c>
      <c r="E265" s="6" t="s">
        <v>198</v>
      </c>
      <c r="F265" s="25">
        <v>2</v>
      </c>
      <c r="G265" s="11"/>
      <c r="H265" s="12"/>
      <c r="I265" s="12"/>
      <c r="J265" s="6"/>
      <c r="K265" s="12"/>
      <c r="L265" s="25">
        <v>1203.5999999999999</v>
      </c>
      <c r="M265" s="6">
        <f t="shared" si="4"/>
        <v>2407.1999999999998</v>
      </c>
      <c r="N265" s="6"/>
      <c r="O265" s="6" t="s">
        <v>1652</v>
      </c>
      <c r="P265" s="15">
        <v>4.4112640000000001</v>
      </c>
      <c r="Q265" s="18"/>
    </row>
    <row r="266" spans="1:17" s="1" customFormat="1" ht="20.100000000000001" customHeight="1" x14ac:dyDescent="0.15">
      <c r="A266" s="10">
        <v>264</v>
      </c>
      <c r="B266" s="25" t="s">
        <v>1661</v>
      </c>
      <c r="C266" s="8" t="s">
        <v>1662</v>
      </c>
      <c r="D266" s="31" t="s">
        <v>1625</v>
      </c>
      <c r="E266" s="6" t="s">
        <v>198</v>
      </c>
      <c r="F266" s="25">
        <v>2</v>
      </c>
      <c r="G266" s="11"/>
      <c r="H266" s="12"/>
      <c r="I266" s="12"/>
      <c r="J266" s="6"/>
      <c r="K266" s="12"/>
      <c r="L266" s="25">
        <v>1203.5999999999999</v>
      </c>
      <c r="M266" s="6">
        <f t="shared" si="4"/>
        <v>2407.1999999999998</v>
      </c>
      <c r="N266" s="6"/>
      <c r="O266" s="6" t="s">
        <v>1652</v>
      </c>
      <c r="P266" s="15">
        <v>4.4112640000000001</v>
      </c>
      <c r="Q266" s="18"/>
    </row>
    <row r="267" spans="1:17" s="1" customFormat="1" ht="20.100000000000001" customHeight="1" x14ac:dyDescent="0.15">
      <c r="A267" s="10">
        <v>265</v>
      </c>
      <c r="B267" s="25" t="s">
        <v>1663</v>
      </c>
      <c r="C267" s="8" t="s">
        <v>1664</v>
      </c>
      <c r="D267" s="31" t="s">
        <v>1625</v>
      </c>
      <c r="E267" s="6" t="s">
        <v>198</v>
      </c>
      <c r="F267" s="25">
        <v>1</v>
      </c>
      <c r="G267" s="11"/>
      <c r="H267" s="12"/>
      <c r="I267" s="12"/>
      <c r="J267" s="6"/>
      <c r="K267" s="12"/>
      <c r="L267" s="25">
        <v>1050.8</v>
      </c>
      <c r="M267" s="6">
        <f t="shared" si="4"/>
        <v>1050.8</v>
      </c>
      <c r="N267" s="6"/>
      <c r="O267" s="6" t="s">
        <v>1665</v>
      </c>
      <c r="P267" s="15">
        <v>1.5514399999999999</v>
      </c>
      <c r="Q267" s="18"/>
    </row>
    <row r="268" spans="1:17" s="1" customFormat="1" ht="20.100000000000001" customHeight="1" x14ac:dyDescent="0.15">
      <c r="A268" s="10">
        <v>266</v>
      </c>
      <c r="B268" s="25" t="s">
        <v>1666</v>
      </c>
      <c r="C268" s="8" t="s">
        <v>1667</v>
      </c>
      <c r="D268" s="31" t="s">
        <v>1625</v>
      </c>
      <c r="E268" s="6" t="s">
        <v>198</v>
      </c>
      <c r="F268" s="25">
        <v>1</v>
      </c>
      <c r="G268" s="11"/>
      <c r="H268" s="12"/>
      <c r="I268" s="12"/>
      <c r="J268" s="6"/>
      <c r="K268" s="12"/>
      <c r="L268" s="25">
        <v>1050.8</v>
      </c>
      <c r="M268" s="6">
        <f t="shared" si="4"/>
        <v>1050.8</v>
      </c>
      <c r="N268" s="6"/>
      <c r="O268" s="6" t="s">
        <v>1665</v>
      </c>
      <c r="P268" s="15">
        <v>1.5514399999999999</v>
      </c>
      <c r="Q268" s="18"/>
    </row>
    <row r="269" spans="1:17" s="1" customFormat="1" ht="20.100000000000001" customHeight="1" x14ac:dyDescent="0.15">
      <c r="A269" s="10">
        <v>267</v>
      </c>
      <c r="B269" s="25" t="s">
        <v>1668</v>
      </c>
      <c r="C269" s="8" t="s">
        <v>1669</v>
      </c>
      <c r="D269" s="31" t="s">
        <v>1625</v>
      </c>
      <c r="E269" s="6" t="s">
        <v>198</v>
      </c>
      <c r="F269" s="25">
        <v>1</v>
      </c>
      <c r="G269" s="11"/>
      <c r="H269" s="12"/>
      <c r="I269" s="12"/>
      <c r="J269" s="6"/>
      <c r="K269" s="12"/>
      <c r="L269" s="25">
        <v>1071.9000000000001</v>
      </c>
      <c r="M269" s="6">
        <f t="shared" si="4"/>
        <v>1071.9000000000001</v>
      </c>
      <c r="N269" s="6"/>
      <c r="O269" s="6" t="s">
        <v>1665</v>
      </c>
      <c r="P269" s="15">
        <v>1.5514399999999999</v>
      </c>
      <c r="Q269" s="18"/>
    </row>
    <row r="270" spans="1:17" s="1" customFormat="1" ht="20.100000000000001" customHeight="1" x14ac:dyDescent="0.15">
      <c r="A270" s="10">
        <v>268</v>
      </c>
      <c r="B270" s="25" t="s">
        <v>1670</v>
      </c>
      <c r="C270" s="8" t="s">
        <v>1671</v>
      </c>
      <c r="D270" s="31" t="s">
        <v>1625</v>
      </c>
      <c r="E270" s="6" t="s">
        <v>198</v>
      </c>
      <c r="F270" s="25">
        <v>1</v>
      </c>
      <c r="G270" s="11"/>
      <c r="H270" s="12"/>
      <c r="I270" s="12"/>
      <c r="J270" s="6"/>
      <c r="K270" s="12"/>
      <c r="L270" s="25">
        <v>1071.9000000000001</v>
      </c>
      <c r="M270" s="6">
        <f t="shared" si="4"/>
        <v>1071.9000000000001</v>
      </c>
      <c r="N270" s="6"/>
      <c r="O270" s="6" t="s">
        <v>1665</v>
      </c>
      <c r="P270" s="15">
        <v>1.5514399999999999</v>
      </c>
      <c r="Q270" s="18"/>
    </row>
    <row r="271" spans="1:17" s="1" customFormat="1" ht="20.100000000000001" customHeight="1" x14ac:dyDescent="0.15">
      <c r="A271" s="10">
        <v>269</v>
      </c>
      <c r="B271" s="25" t="s">
        <v>1672</v>
      </c>
      <c r="C271" s="8" t="s">
        <v>1673</v>
      </c>
      <c r="D271" s="31" t="s">
        <v>1625</v>
      </c>
      <c r="E271" s="6" t="s">
        <v>198</v>
      </c>
      <c r="F271" s="25">
        <v>1</v>
      </c>
      <c r="G271" s="11"/>
      <c r="H271" s="12"/>
      <c r="I271" s="12"/>
      <c r="J271" s="6"/>
      <c r="K271" s="12"/>
      <c r="L271" s="25">
        <v>854.8</v>
      </c>
      <c r="M271" s="6">
        <f t="shared" si="4"/>
        <v>854.8</v>
      </c>
      <c r="N271" s="6"/>
      <c r="O271" s="6" t="s">
        <v>1674</v>
      </c>
      <c r="P271" s="15">
        <v>1.266408</v>
      </c>
      <c r="Q271" s="18"/>
    </row>
    <row r="272" spans="1:17" s="1" customFormat="1" ht="20.100000000000001" customHeight="1" x14ac:dyDescent="0.15">
      <c r="A272" s="10">
        <v>270</v>
      </c>
      <c r="B272" s="25" t="s">
        <v>1675</v>
      </c>
      <c r="C272" s="8" t="s">
        <v>1676</v>
      </c>
      <c r="D272" s="31" t="s">
        <v>1625</v>
      </c>
      <c r="E272" s="6" t="s">
        <v>198</v>
      </c>
      <c r="F272" s="25">
        <v>1</v>
      </c>
      <c r="G272" s="11"/>
      <c r="H272" s="12"/>
      <c r="I272" s="12"/>
      <c r="J272" s="6"/>
      <c r="K272" s="12"/>
      <c r="L272" s="25">
        <v>854.8</v>
      </c>
      <c r="M272" s="6">
        <f t="shared" si="4"/>
        <v>854.8</v>
      </c>
      <c r="N272" s="6"/>
      <c r="O272" s="6" t="s">
        <v>1674</v>
      </c>
      <c r="P272" s="15">
        <v>1.266408</v>
      </c>
      <c r="Q272" s="18"/>
    </row>
    <row r="273" spans="1:17" s="1" customFormat="1" ht="20.100000000000001" customHeight="1" x14ac:dyDescent="0.15">
      <c r="A273" s="10">
        <v>271</v>
      </c>
      <c r="B273" s="25" t="s">
        <v>1677</v>
      </c>
      <c r="C273" s="8" t="s">
        <v>1678</v>
      </c>
      <c r="D273" s="31" t="s">
        <v>1625</v>
      </c>
      <c r="E273" s="6" t="s">
        <v>198</v>
      </c>
      <c r="F273" s="25">
        <v>1</v>
      </c>
      <c r="G273" s="11"/>
      <c r="H273" s="12"/>
      <c r="I273" s="12"/>
      <c r="J273" s="6"/>
      <c r="K273" s="12"/>
      <c r="L273" s="25">
        <v>1099.3</v>
      </c>
      <c r="M273" s="6">
        <f t="shared" si="4"/>
        <v>1099.3</v>
      </c>
      <c r="N273" s="6"/>
      <c r="O273" s="6" t="s">
        <v>1665</v>
      </c>
      <c r="P273" s="15">
        <v>1.5514399999999999</v>
      </c>
      <c r="Q273" s="18"/>
    </row>
    <row r="274" spans="1:17" s="1" customFormat="1" ht="20.100000000000001" customHeight="1" x14ac:dyDescent="0.15">
      <c r="A274" s="10">
        <v>272</v>
      </c>
      <c r="B274" s="25" t="s">
        <v>1679</v>
      </c>
      <c r="C274" s="8" t="s">
        <v>1680</v>
      </c>
      <c r="D274" s="31" t="s">
        <v>1625</v>
      </c>
      <c r="E274" s="6" t="s">
        <v>198</v>
      </c>
      <c r="F274" s="25">
        <v>1</v>
      </c>
      <c r="G274" s="11"/>
      <c r="H274" s="12"/>
      <c r="I274" s="12"/>
      <c r="J274" s="6"/>
      <c r="K274" s="12"/>
      <c r="L274" s="25">
        <v>1099.3</v>
      </c>
      <c r="M274" s="6">
        <f t="shared" si="4"/>
        <v>1099.3</v>
      </c>
      <c r="N274" s="6"/>
      <c r="O274" s="6" t="s">
        <v>1665</v>
      </c>
      <c r="P274" s="15">
        <v>1.5514399999999999</v>
      </c>
      <c r="Q274" s="18"/>
    </row>
    <row r="275" spans="1:17" s="1" customFormat="1" ht="20.100000000000001" customHeight="1" x14ac:dyDescent="0.15">
      <c r="A275" s="10">
        <v>273</v>
      </c>
      <c r="B275" s="25" t="s">
        <v>1681</v>
      </c>
      <c r="C275" s="8" t="s">
        <v>1682</v>
      </c>
      <c r="D275" s="31" t="s">
        <v>1625</v>
      </c>
      <c r="E275" s="6" t="s">
        <v>198</v>
      </c>
      <c r="F275" s="25">
        <v>1</v>
      </c>
      <c r="G275" s="11"/>
      <c r="H275" s="12"/>
      <c r="I275" s="12"/>
      <c r="J275" s="6"/>
      <c r="K275" s="12"/>
      <c r="L275" s="25">
        <v>992</v>
      </c>
      <c r="M275" s="6">
        <f t="shared" si="4"/>
        <v>992</v>
      </c>
      <c r="N275" s="6"/>
      <c r="O275" s="6" t="s">
        <v>1683</v>
      </c>
      <c r="P275" s="15">
        <v>1.0678799999999999</v>
      </c>
      <c r="Q275" s="18"/>
    </row>
    <row r="276" spans="1:17" s="1" customFormat="1" ht="20.100000000000001" customHeight="1" x14ac:dyDescent="0.15">
      <c r="A276" s="10">
        <v>274</v>
      </c>
      <c r="B276" s="25" t="s">
        <v>1684</v>
      </c>
      <c r="C276" s="8" t="s">
        <v>1685</v>
      </c>
      <c r="D276" s="31" t="s">
        <v>1625</v>
      </c>
      <c r="E276" s="6" t="s">
        <v>198</v>
      </c>
      <c r="F276" s="25">
        <v>1</v>
      </c>
      <c r="G276" s="11"/>
      <c r="H276" s="12"/>
      <c r="I276" s="12"/>
      <c r="J276" s="6"/>
      <c r="K276" s="12"/>
      <c r="L276" s="25">
        <v>992</v>
      </c>
      <c r="M276" s="6">
        <f t="shared" si="4"/>
        <v>992</v>
      </c>
      <c r="N276" s="6"/>
      <c r="O276" s="6" t="s">
        <v>1683</v>
      </c>
      <c r="P276" s="15">
        <v>1.0678799999999999</v>
      </c>
      <c r="Q276" s="18"/>
    </row>
    <row r="277" spans="1:17" s="1" customFormat="1" ht="20.100000000000001" customHeight="1" x14ac:dyDescent="0.15">
      <c r="A277" s="10">
        <v>275</v>
      </c>
      <c r="B277" s="25" t="s">
        <v>1686</v>
      </c>
      <c r="C277" s="8" t="s">
        <v>1687</v>
      </c>
      <c r="D277" s="31" t="s">
        <v>1625</v>
      </c>
      <c r="E277" s="6" t="s">
        <v>198</v>
      </c>
      <c r="F277" s="25">
        <v>2</v>
      </c>
      <c r="G277" s="11"/>
      <c r="H277" s="12"/>
      <c r="I277" s="12"/>
      <c r="J277" s="6"/>
      <c r="K277" s="12"/>
      <c r="L277" s="25">
        <v>1223.8</v>
      </c>
      <c r="M277" s="6">
        <f t="shared" si="4"/>
        <v>2447.6</v>
      </c>
      <c r="N277" s="6"/>
      <c r="O277" s="6" t="s">
        <v>1639</v>
      </c>
      <c r="P277" s="15">
        <v>4.3264319999999996</v>
      </c>
      <c r="Q277" s="18"/>
    </row>
    <row r="278" spans="1:17" s="1" customFormat="1" ht="20.100000000000001" customHeight="1" x14ac:dyDescent="0.15">
      <c r="A278" s="10">
        <v>276</v>
      </c>
      <c r="B278" s="25" t="s">
        <v>1688</v>
      </c>
      <c r="C278" s="8" t="s">
        <v>1689</v>
      </c>
      <c r="D278" s="31" t="s">
        <v>1625</v>
      </c>
      <c r="E278" s="6" t="s">
        <v>198</v>
      </c>
      <c r="F278" s="25">
        <v>2</v>
      </c>
      <c r="G278" s="11"/>
      <c r="H278" s="12"/>
      <c r="I278" s="12"/>
      <c r="J278" s="6"/>
      <c r="K278" s="12"/>
      <c r="L278" s="25">
        <v>1223.8</v>
      </c>
      <c r="M278" s="6">
        <f t="shared" si="4"/>
        <v>2447.6</v>
      </c>
      <c r="N278" s="6"/>
      <c r="O278" s="6" t="s">
        <v>1639</v>
      </c>
      <c r="P278" s="15">
        <v>4.3264319999999996</v>
      </c>
      <c r="Q278" s="18"/>
    </row>
    <row r="279" spans="1:17" s="1" customFormat="1" ht="20.100000000000001" customHeight="1" x14ac:dyDescent="0.15">
      <c r="A279" s="10">
        <v>277</v>
      </c>
      <c r="B279" s="25" t="s">
        <v>1690</v>
      </c>
      <c r="C279" s="8" t="s">
        <v>1691</v>
      </c>
      <c r="D279" s="31" t="s">
        <v>1625</v>
      </c>
      <c r="E279" s="6" t="s">
        <v>198</v>
      </c>
      <c r="F279" s="25">
        <v>2</v>
      </c>
      <c r="G279" s="11"/>
      <c r="H279" s="12"/>
      <c r="I279" s="12"/>
      <c r="J279" s="6"/>
      <c r="K279" s="12"/>
      <c r="L279" s="25">
        <v>1188.5999999999999</v>
      </c>
      <c r="M279" s="6">
        <f t="shared" si="4"/>
        <v>2377.1999999999998</v>
      </c>
      <c r="N279" s="6"/>
      <c r="O279" s="6" t="s">
        <v>1652</v>
      </c>
      <c r="P279" s="15">
        <v>4.4112640000000001</v>
      </c>
      <c r="Q279" s="18"/>
    </row>
    <row r="280" spans="1:17" s="1" customFormat="1" ht="20.100000000000001" customHeight="1" x14ac:dyDescent="0.15">
      <c r="A280" s="10">
        <v>278</v>
      </c>
      <c r="B280" s="25" t="s">
        <v>1692</v>
      </c>
      <c r="C280" s="8" t="s">
        <v>1693</v>
      </c>
      <c r="D280" s="31" t="s">
        <v>1625</v>
      </c>
      <c r="E280" s="6" t="s">
        <v>198</v>
      </c>
      <c r="F280" s="25">
        <v>2</v>
      </c>
      <c r="G280" s="11"/>
      <c r="H280" s="12"/>
      <c r="I280" s="12"/>
      <c r="J280" s="6"/>
      <c r="K280" s="12"/>
      <c r="L280" s="25">
        <v>1202.7</v>
      </c>
      <c r="M280" s="6">
        <f t="shared" si="4"/>
        <v>2405.4</v>
      </c>
      <c r="N280" s="6"/>
      <c r="O280" s="6" t="s">
        <v>1652</v>
      </c>
      <c r="P280" s="15">
        <v>4.4112640000000001</v>
      </c>
      <c r="Q280" s="18"/>
    </row>
    <row r="281" spans="1:17" s="1" customFormat="1" ht="20.100000000000001" customHeight="1" x14ac:dyDescent="0.15">
      <c r="A281" s="10">
        <v>279</v>
      </c>
      <c r="B281" s="25" t="s">
        <v>1694</v>
      </c>
      <c r="C281" s="8" t="s">
        <v>1695</v>
      </c>
      <c r="D281" s="31" t="s">
        <v>1625</v>
      </c>
      <c r="E281" s="6" t="s">
        <v>198</v>
      </c>
      <c r="F281" s="25">
        <v>2</v>
      </c>
      <c r="G281" s="11"/>
      <c r="H281" s="12"/>
      <c r="I281" s="12"/>
      <c r="J281" s="6"/>
      <c r="K281" s="12"/>
      <c r="L281" s="25">
        <v>1202.7</v>
      </c>
      <c r="M281" s="6">
        <f t="shared" ref="M281:M344" si="5">L281*F281</f>
        <v>2405.4</v>
      </c>
      <c r="N281" s="6"/>
      <c r="O281" s="6" t="s">
        <v>1652</v>
      </c>
      <c r="P281" s="15">
        <v>4.4112640000000001</v>
      </c>
      <c r="Q281" s="18"/>
    </row>
    <row r="282" spans="1:17" s="1" customFormat="1" ht="20.100000000000001" customHeight="1" x14ac:dyDescent="0.15">
      <c r="A282" s="10">
        <v>280</v>
      </c>
      <c r="B282" s="25" t="s">
        <v>1696</v>
      </c>
      <c r="C282" s="8" t="s">
        <v>1697</v>
      </c>
      <c r="D282" s="31" t="s">
        <v>1625</v>
      </c>
      <c r="E282" s="6" t="s">
        <v>198</v>
      </c>
      <c r="F282" s="25">
        <v>1</v>
      </c>
      <c r="G282" s="11"/>
      <c r="H282" s="12"/>
      <c r="I282" s="12"/>
      <c r="J282" s="6"/>
      <c r="K282" s="12"/>
      <c r="L282" s="25">
        <v>1074.0999999999999</v>
      </c>
      <c r="M282" s="6">
        <f t="shared" si="5"/>
        <v>1074.0999999999999</v>
      </c>
      <c r="N282" s="6"/>
      <c r="O282" s="6" t="s">
        <v>1698</v>
      </c>
      <c r="P282" s="15">
        <v>1.531596</v>
      </c>
      <c r="Q282" s="18"/>
    </row>
    <row r="283" spans="1:17" s="1" customFormat="1" ht="20.100000000000001" customHeight="1" x14ac:dyDescent="0.15">
      <c r="A283" s="10">
        <v>281</v>
      </c>
      <c r="B283" s="25" t="s">
        <v>1699</v>
      </c>
      <c r="C283" s="8" t="s">
        <v>1700</v>
      </c>
      <c r="D283" s="31" t="s">
        <v>1625</v>
      </c>
      <c r="E283" s="6" t="s">
        <v>198</v>
      </c>
      <c r="F283" s="25">
        <v>1</v>
      </c>
      <c r="G283" s="11"/>
      <c r="H283" s="12"/>
      <c r="I283" s="12"/>
      <c r="J283" s="6"/>
      <c r="K283" s="12"/>
      <c r="L283" s="25">
        <v>1074.0999999999999</v>
      </c>
      <c r="M283" s="6">
        <f t="shared" si="5"/>
        <v>1074.0999999999999</v>
      </c>
      <c r="N283" s="6"/>
      <c r="O283" s="6" t="s">
        <v>1698</v>
      </c>
      <c r="P283" s="15">
        <v>1.531596</v>
      </c>
      <c r="Q283" s="18"/>
    </row>
    <row r="284" spans="1:17" s="1" customFormat="1" ht="20.100000000000001" customHeight="1" x14ac:dyDescent="0.15">
      <c r="A284" s="10">
        <v>282</v>
      </c>
      <c r="B284" s="25" t="s">
        <v>1701</v>
      </c>
      <c r="C284" s="8" t="s">
        <v>1702</v>
      </c>
      <c r="D284" s="31" t="s">
        <v>1344</v>
      </c>
      <c r="E284" s="6" t="s">
        <v>198</v>
      </c>
      <c r="F284" s="25">
        <v>2</v>
      </c>
      <c r="G284" s="11"/>
      <c r="H284" s="12"/>
      <c r="I284" s="12"/>
      <c r="J284" s="6"/>
      <c r="K284" s="12"/>
      <c r="L284" s="25">
        <v>71.5</v>
      </c>
      <c r="M284" s="6">
        <f t="shared" si="5"/>
        <v>143</v>
      </c>
      <c r="N284" s="6"/>
      <c r="O284" s="6" t="s">
        <v>1703</v>
      </c>
      <c r="P284" s="15">
        <v>0.15390000000000001</v>
      </c>
      <c r="Q284" s="18"/>
    </row>
    <row r="285" spans="1:17" s="1" customFormat="1" ht="20.100000000000001" customHeight="1" x14ac:dyDescent="0.15">
      <c r="A285" s="10">
        <v>283</v>
      </c>
      <c r="B285" s="25" t="s">
        <v>1704</v>
      </c>
      <c r="C285" s="8" t="s">
        <v>1705</v>
      </c>
      <c r="D285" s="31" t="s">
        <v>1344</v>
      </c>
      <c r="E285" s="6" t="s">
        <v>198</v>
      </c>
      <c r="F285" s="25">
        <v>2</v>
      </c>
      <c r="G285" s="11"/>
      <c r="H285" s="12"/>
      <c r="I285" s="12"/>
      <c r="J285" s="6"/>
      <c r="K285" s="12"/>
      <c r="L285" s="25">
        <v>24.9</v>
      </c>
      <c r="M285" s="6">
        <f t="shared" si="5"/>
        <v>49.8</v>
      </c>
      <c r="N285" s="6"/>
      <c r="O285" s="6" t="s">
        <v>1706</v>
      </c>
      <c r="P285" s="15">
        <v>5.4899999999999997E-2</v>
      </c>
      <c r="Q285" s="18"/>
    </row>
    <row r="286" spans="1:17" s="1" customFormat="1" ht="20.100000000000001" customHeight="1" x14ac:dyDescent="0.15">
      <c r="A286" s="10">
        <v>284</v>
      </c>
      <c r="B286" s="25" t="s">
        <v>1707</v>
      </c>
      <c r="C286" s="8" t="s">
        <v>1708</v>
      </c>
      <c r="D286" s="31" t="s">
        <v>1344</v>
      </c>
      <c r="E286" s="6" t="s">
        <v>198</v>
      </c>
      <c r="F286" s="25">
        <v>2</v>
      </c>
      <c r="G286" s="11"/>
      <c r="H286" s="12"/>
      <c r="I286" s="12"/>
      <c r="J286" s="6"/>
      <c r="K286" s="12"/>
      <c r="L286" s="25">
        <v>44</v>
      </c>
      <c r="M286" s="6">
        <f t="shared" si="5"/>
        <v>88</v>
      </c>
      <c r="N286" s="6"/>
      <c r="O286" s="6" t="s">
        <v>1709</v>
      </c>
      <c r="P286" s="15">
        <v>9.5399999999999999E-2</v>
      </c>
      <c r="Q286" s="18"/>
    </row>
    <row r="287" spans="1:17" s="1" customFormat="1" ht="20.100000000000001" customHeight="1" x14ac:dyDescent="0.15">
      <c r="A287" s="10">
        <v>285</v>
      </c>
      <c r="B287" s="25" t="s">
        <v>1710</v>
      </c>
      <c r="C287" s="8" t="s">
        <v>1711</v>
      </c>
      <c r="D287" s="31" t="s">
        <v>1344</v>
      </c>
      <c r="E287" s="6" t="s">
        <v>198</v>
      </c>
      <c r="F287" s="25">
        <v>6</v>
      </c>
      <c r="G287" s="11"/>
      <c r="H287" s="12"/>
      <c r="I287" s="12"/>
      <c r="J287" s="6"/>
      <c r="K287" s="12"/>
      <c r="L287" s="25">
        <v>67.2</v>
      </c>
      <c r="M287" s="6">
        <f t="shared" si="5"/>
        <v>403.20000000000005</v>
      </c>
      <c r="N287" s="6"/>
      <c r="O287" s="6" t="s">
        <v>1712</v>
      </c>
      <c r="P287" s="15">
        <v>0.45300000000000001</v>
      </c>
      <c r="Q287" s="18"/>
    </row>
    <row r="288" spans="1:17" s="1" customFormat="1" ht="20.100000000000001" customHeight="1" x14ac:dyDescent="0.15">
      <c r="A288" s="10">
        <v>286</v>
      </c>
      <c r="B288" s="25" t="s">
        <v>1713</v>
      </c>
      <c r="C288" s="8" t="s">
        <v>1714</v>
      </c>
      <c r="D288" s="31" t="s">
        <v>1344</v>
      </c>
      <c r="E288" s="6" t="s">
        <v>198</v>
      </c>
      <c r="F288" s="25">
        <v>4</v>
      </c>
      <c r="G288" s="11"/>
      <c r="H288" s="12"/>
      <c r="I288" s="12"/>
      <c r="J288" s="6"/>
      <c r="K288" s="12"/>
      <c r="L288" s="25">
        <v>67.2</v>
      </c>
      <c r="M288" s="6">
        <f t="shared" si="5"/>
        <v>268.8</v>
      </c>
      <c r="N288" s="6"/>
      <c r="O288" s="6" t="s">
        <v>1712</v>
      </c>
      <c r="P288" s="15">
        <v>0.30199999999999999</v>
      </c>
      <c r="Q288" s="18"/>
    </row>
    <row r="289" spans="1:17" s="1" customFormat="1" ht="20.100000000000001" customHeight="1" x14ac:dyDescent="0.15">
      <c r="A289" s="10">
        <v>287</v>
      </c>
      <c r="B289" s="25" t="s">
        <v>1715</v>
      </c>
      <c r="C289" s="8" t="s">
        <v>1716</v>
      </c>
      <c r="D289" s="31" t="s">
        <v>1344</v>
      </c>
      <c r="E289" s="6" t="s">
        <v>198</v>
      </c>
      <c r="F289" s="25">
        <v>1</v>
      </c>
      <c r="G289" s="11"/>
      <c r="H289" s="12"/>
      <c r="I289" s="12"/>
      <c r="J289" s="6"/>
      <c r="K289" s="12"/>
      <c r="L289" s="25">
        <v>71.3</v>
      </c>
      <c r="M289" s="6">
        <f t="shared" si="5"/>
        <v>71.3</v>
      </c>
      <c r="N289" s="6"/>
      <c r="O289" s="6" t="s">
        <v>1717</v>
      </c>
      <c r="P289" s="15">
        <v>0.109475</v>
      </c>
      <c r="Q289" s="18"/>
    </row>
    <row r="290" spans="1:17" s="1" customFormat="1" ht="20.100000000000001" customHeight="1" x14ac:dyDescent="0.15">
      <c r="A290" s="10">
        <v>288</v>
      </c>
      <c r="B290" s="25" t="s">
        <v>1718</v>
      </c>
      <c r="C290" s="8" t="s">
        <v>1719</v>
      </c>
      <c r="D290" s="31" t="s">
        <v>1344</v>
      </c>
      <c r="E290" s="6" t="s">
        <v>198</v>
      </c>
      <c r="F290" s="25">
        <v>1</v>
      </c>
      <c r="G290" s="11"/>
      <c r="H290" s="12"/>
      <c r="I290" s="12"/>
      <c r="J290" s="6"/>
      <c r="K290" s="12"/>
      <c r="L290" s="25">
        <v>71.3</v>
      </c>
      <c r="M290" s="6">
        <f t="shared" si="5"/>
        <v>71.3</v>
      </c>
      <c r="N290" s="6"/>
      <c r="O290" s="6" t="s">
        <v>1717</v>
      </c>
      <c r="P290" s="15">
        <v>0.109475</v>
      </c>
      <c r="Q290" s="18"/>
    </row>
    <row r="291" spans="1:17" s="1" customFormat="1" ht="20.100000000000001" customHeight="1" x14ac:dyDescent="0.15">
      <c r="A291" s="10">
        <v>289</v>
      </c>
      <c r="B291" s="25" t="s">
        <v>1720</v>
      </c>
      <c r="C291" s="8" t="s">
        <v>1721</v>
      </c>
      <c r="D291" s="31" t="s">
        <v>1344</v>
      </c>
      <c r="E291" s="6" t="s">
        <v>198</v>
      </c>
      <c r="F291" s="25">
        <v>4</v>
      </c>
      <c r="G291" s="11"/>
      <c r="H291" s="12"/>
      <c r="I291" s="12"/>
      <c r="J291" s="6"/>
      <c r="K291" s="12"/>
      <c r="L291" s="25">
        <v>25.7</v>
      </c>
      <c r="M291" s="6">
        <f t="shared" si="5"/>
        <v>102.8</v>
      </c>
      <c r="N291" s="6"/>
      <c r="O291" s="6" t="s">
        <v>1706</v>
      </c>
      <c r="P291" s="15">
        <v>0.10979999999999999</v>
      </c>
      <c r="Q291" s="18"/>
    </row>
    <row r="292" spans="1:17" s="1" customFormat="1" ht="20.100000000000001" customHeight="1" x14ac:dyDescent="0.15">
      <c r="A292" s="10">
        <v>290</v>
      </c>
      <c r="B292" s="25" t="s">
        <v>1722</v>
      </c>
      <c r="C292" s="8" t="s">
        <v>1723</v>
      </c>
      <c r="D292" s="31" t="s">
        <v>1344</v>
      </c>
      <c r="E292" s="6" t="s">
        <v>198</v>
      </c>
      <c r="F292" s="25">
        <v>2</v>
      </c>
      <c r="G292" s="11"/>
      <c r="H292" s="12"/>
      <c r="I292" s="12"/>
      <c r="J292" s="6"/>
      <c r="K292" s="12"/>
      <c r="L292" s="25">
        <v>46.2</v>
      </c>
      <c r="M292" s="6">
        <f t="shared" si="5"/>
        <v>92.4</v>
      </c>
      <c r="N292" s="6"/>
      <c r="O292" s="6" t="s">
        <v>1724</v>
      </c>
      <c r="P292" s="15">
        <v>9.8100000000000007E-2</v>
      </c>
      <c r="Q292" s="18"/>
    </row>
    <row r="293" spans="1:17" s="1" customFormat="1" ht="20.100000000000001" customHeight="1" x14ac:dyDescent="0.15">
      <c r="A293" s="10">
        <v>291</v>
      </c>
      <c r="B293" s="25" t="s">
        <v>1725</v>
      </c>
      <c r="C293" s="8" t="s">
        <v>1726</v>
      </c>
      <c r="D293" s="31" t="s">
        <v>1344</v>
      </c>
      <c r="E293" s="6" t="s">
        <v>198</v>
      </c>
      <c r="F293" s="25">
        <v>1</v>
      </c>
      <c r="G293" s="11"/>
      <c r="H293" s="12"/>
      <c r="I293" s="12"/>
      <c r="J293" s="6"/>
      <c r="K293" s="12"/>
      <c r="L293" s="25">
        <v>49.3</v>
      </c>
      <c r="M293" s="6">
        <f t="shared" si="5"/>
        <v>49.3</v>
      </c>
      <c r="N293" s="6"/>
      <c r="O293" s="6" t="s">
        <v>1727</v>
      </c>
      <c r="P293" s="15">
        <v>5.1775000000000002E-2</v>
      </c>
      <c r="Q293" s="18"/>
    </row>
    <row r="294" spans="1:17" s="1" customFormat="1" ht="20.100000000000001" customHeight="1" x14ac:dyDescent="0.15">
      <c r="A294" s="10">
        <v>292</v>
      </c>
      <c r="B294" s="25" t="s">
        <v>1728</v>
      </c>
      <c r="C294" s="8" t="s">
        <v>1729</v>
      </c>
      <c r="D294" s="31" t="s">
        <v>1344</v>
      </c>
      <c r="E294" s="6" t="s">
        <v>198</v>
      </c>
      <c r="F294" s="25">
        <v>1</v>
      </c>
      <c r="G294" s="11"/>
      <c r="H294" s="12"/>
      <c r="I294" s="12"/>
      <c r="J294" s="6"/>
      <c r="K294" s="12"/>
      <c r="L294" s="25">
        <v>49.3</v>
      </c>
      <c r="M294" s="6">
        <f t="shared" si="5"/>
        <v>49.3</v>
      </c>
      <c r="N294" s="6"/>
      <c r="O294" s="6" t="s">
        <v>1727</v>
      </c>
      <c r="P294" s="15">
        <v>5.1775000000000002E-2</v>
      </c>
      <c r="Q294" s="18"/>
    </row>
    <row r="295" spans="1:17" s="1" customFormat="1" ht="20.100000000000001" customHeight="1" x14ac:dyDescent="0.15">
      <c r="A295" s="10">
        <v>293</v>
      </c>
      <c r="B295" s="25" t="s">
        <v>1730</v>
      </c>
      <c r="C295" s="8" t="s">
        <v>1731</v>
      </c>
      <c r="D295" s="31" t="s">
        <v>1344</v>
      </c>
      <c r="E295" s="6" t="s">
        <v>198</v>
      </c>
      <c r="F295" s="25">
        <v>1</v>
      </c>
      <c r="G295" s="11"/>
      <c r="H295" s="12"/>
      <c r="I295" s="12"/>
      <c r="J295" s="6"/>
      <c r="K295" s="12"/>
      <c r="L295" s="25">
        <v>56.6</v>
      </c>
      <c r="M295" s="6">
        <f t="shared" si="5"/>
        <v>56.6</v>
      </c>
      <c r="N295" s="6"/>
      <c r="O295" s="6" t="s">
        <v>1732</v>
      </c>
      <c r="P295" s="15">
        <v>7.8E-2</v>
      </c>
      <c r="Q295" s="18"/>
    </row>
    <row r="296" spans="1:17" s="1" customFormat="1" ht="20.100000000000001" customHeight="1" x14ac:dyDescent="0.15">
      <c r="A296" s="10">
        <v>294</v>
      </c>
      <c r="B296" s="25" t="s">
        <v>1733</v>
      </c>
      <c r="C296" s="8" t="s">
        <v>1734</v>
      </c>
      <c r="D296" s="31" t="s">
        <v>1344</v>
      </c>
      <c r="E296" s="6" t="s">
        <v>198</v>
      </c>
      <c r="F296" s="25">
        <v>1</v>
      </c>
      <c r="G296" s="11"/>
      <c r="H296" s="12"/>
      <c r="I296" s="12"/>
      <c r="J296" s="6"/>
      <c r="K296" s="12"/>
      <c r="L296" s="25">
        <v>56.6</v>
      </c>
      <c r="M296" s="6">
        <f t="shared" si="5"/>
        <v>56.6</v>
      </c>
      <c r="N296" s="6"/>
      <c r="O296" s="6" t="s">
        <v>1732</v>
      </c>
      <c r="P296" s="15">
        <v>7.8E-2</v>
      </c>
      <c r="Q296" s="18"/>
    </row>
    <row r="297" spans="1:17" s="1" customFormat="1" ht="20.100000000000001" customHeight="1" x14ac:dyDescent="0.15">
      <c r="A297" s="10">
        <v>295</v>
      </c>
      <c r="B297" s="25" t="s">
        <v>1735</v>
      </c>
      <c r="C297" s="8" t="s">
        <v>1736</v>
      </c>
      <c r="D297" s="31" t="s">
        <v>1344</v>
      </c>
      <c r="E297" s="6" t="s">
        <v>198</v>
      </c>
      <c r="F297" s="25">
        <v>2</v>
      </c>
      <c r="G297" s="11"/>
      <c r="H297" s="12"/>
      <c r="I297" s="12"/>
      <c r="J297" s="6"/>
      <c r="K297" s="12"/>
      <c r="L297" s="25">
        <v>43.7</v>
      </c>
      <c r="M297" s="6">
        <f t="shared" si="5"/>
        <v>87.4</v>
      </c>
      <c r="N297" s="6"/>
      <c r="O297" s="6" t="s">
        <v>1737</v>
      </c>
      <c r="P297" s="15">
        <v>9.2700000000000005E-2</v>
      </c>
      <c r="Q297" s="18"/>
    </row>
    <row r="298" spans="1:17" s="1" customFormat="1" ht="20.100000000000001" customHeight="1" x14ac:dyDescent="0.15">
      <c r="A298" s="10">
        <v>296</v>
      </c>
      <c r="B298" s="25" t="s">
        <v>1738</v>
      </c>
      <c r="C298" s="8" t="s">
        <v>1739</v>
      </c>
      <c r="D298" s="31" t="s">
        <v>1344</v>
      </c>
      <c r="E298" s="6" t="s">
        <v>198</v>
      </c>
      <c r="F298" s="25">
        <v>2</v>
      </c>
      <c r="G298" s="11"/>
      <c r="H298" s="12"/>
      <c r="I298" s="12"/>
      <c r="J298" s="6"/>
      <c r="K298" s="12"/>
      <c r="L298" s="25">
        <v>16.399999999999999</v>
      </c>
      <c r="M298" s="6">
        <f t="shared" si="5"/>
        <v>32.799999999999997</v>
      </c>
      <c r="N298" s="6"/>
      <c r="O298" s="6" t="s">
        <v>1740</v>
      </c>
      <c r="P298" s="15">
        <v>4.5499999999999999E-2</v>
      </c>
      <c r="Q298" s="18"/>
    </row>
    <row r="299" spans="1:17" s="1" customFormat="1" ht="20.100000000000001" customHeight="1" x14ac:dyDescent="0.15">
      <c r="A299" s="10">
        <v>297</v>
      </c>
      <c r="B299" s="25" t="s">
        <v>1741</v>
      </c>
      <c r="C299" s="8" t="s">
        <v>1742</v>
      </c>
      <c r="D299" s="31" t="s">
        <v>1344</v>
      </c>
      <c r="E299" s="6" t="s">
        <v>198</v>
      </c>
      <c r="F299" s="25">
        <v>2</v>
      </c>
      <c r="G299" s="11"/>
      <c r="H299" s="12"/>
      <c r="I299" s="12"/>
      <c r="J299" s="6"/>
      <c r="K299" s="12"/>
      <c r="L299" s="25">
        <v>16.399999999999999</v>
      </c>
      <c r="M299" s="6">
        <f t="shared" si="5"/>
        <v>32.799999999999997</v>
      </c>
      <c r="N299" s="6"/>
      <c r="O299" s="6" t="s">
        <v>1740</v>
      </c>
      <c r="P299" s="15">
        <v>4.5499999999999999E-2</v>
      </c>
      <c r="Q299" s="18"/>
    </row>
    <row r="300" spans="1:17" s="1" customFormat="1" ht="20.100000000000001" customHeight="1" x14ac:dyDescent="0.15">
      <c r="A300" s="10">
        <v>298</v>
      </c>
      <c r="B300" s="25" t="s">
        <v>1743</v>
      </c>
      <c r="C300" s="8" t="s">
        <v>1744</v>
      </c>
      <c r="D300" s="31" t="s">
        <v>1344</v>
      </c>
      <c r="E300" s="6" t="s">
        <v>198</v>
      </c>
      <c r="F300" s="25">
        <v>4</v>
      </c>
      <c r="G300" s="11"/>
      <c r="H300" s="12"/>
      <c r="I300" s="12"/>
      <c r="J300" s="6"/>
      <c r="K300" s="12"/>
      <c r="L300" s="25">
        <v>38.6</v>
      </c>
      <c r="M300" s="6">
        <f t="shared" si="5"/>
        <v>154.4</v>
      </c>
      <c r="N300" s="6"/>
      <c r="O300" s="6" t="s">
        <v>1745</v>
      </c>
      <c r="P300" s="15">
        <v>0.19439999999999999</v>
      </c>
      <c r="Q300" s="18"/>
    </row>
    <row r="301" spans="1:17" s="1" customFormat="1" ht="20.100000000000001" customHeight="1" x14ac:dyDescent="0.15">
      <c r="A301" s="10">
        <v>299</v>
      </c>
      <c r="B301" s="25" t="s">
        <v>1746</v>
      </c>
      <c r="C301" s="8" t="s">
        <v>1747</v>
      </c>
      <c r="D301" s="31" t="s">
        <v>1344</v>
      </c>
      <c r="E301" s="6" t="s">
        <v>198</v>
      </c>
      <c r="F301" s="25">
        <v>1</v>
      </c>
      <c r="G301" s="11"/>
      <c r="H301" s="12"/>
      <c r="I301" s="12"/>
      <c r="J301" s="6"/>
      <c r="K301" s="12"/>
      <c r="L301" s="25">
        <v>63</v>
      </c>
      <c r="M301" s="6">
        <f t="shared" si="5"/>
        <v>63</v>
      </c>
      <c r="N301" s="6"/>
      <c r="O301" s="6" t="s">
        <v>1748</v>
      </c>
      <c r="P301" s="15">
        <v>0.114</v>
      </c>
      <c r="Q301" s="18"/>
    </row>
    <row r="302" spans="1:17" s="1" customFormat="1" ht="20.100000000000001" customHeight="1" x14ac:dyDescent="0.15">
      <c r="A302" s="10">
        <v>300</v>
      </c>
      <c r="B302" s="25" t="s">
        <v>1749</v>
      </c>
      <c r="C302" s="8" t="s">
        <v>1750</v>
      </c>
      <c r="D302" s="31" t="s">
        <v>1344</v>
      </c>
      <c r="E302" s="6" t="s">
        <v>198</v>
      </c>
      <c r="F302" s="25">
        <v>1</v>
      </c>
      <c r="G302" s="11"/>
      <c r="H302" s="12"/>
      <c r="I302" s="12"/>
      <c r="J302" s="6"/>
      <c r="K302" s="12"/>
      <c r="L302" s="25">
        <v>63</v>
      </c>
      <c r="M302" s="6">
        <f t="shared" si="5"/>
        <v>63</v>
      </c>
      <c r="N302" s="6"/>
      <c r="O302" s="6" t="s">
        <v>1748</v>
      </c>
      <c r="P302" s="15">
        <v>0.114</v>
      </c>
      <c r="Q302" s="18"/>
    </row>
    <row r="303" spans="1:17" s="1" customFormat="1" ht="20.100000000000001" customHeight="1" x14ac:dyDescent="0.15">
      <c r="A303" s="10">
        <v>301</v>
      </c>
      <c r="B303" s="25" t="s">
        <v>1751</v>
      </c>
      <c r="C303" s="8" t="s">
        <v>1752</v>
      </c>
      <c r="D303" s="31" t="s">
        <v>1344</v>
      </c>
      <c r="E303" s="6" t="s">
        <v>198</v>
      </c>
      <c r="F303" s="25">
        <v>1</v>
      </c>
      <c r="G303" s="11"/>
      <c r="H303" s="12"/>
      <c r="I303" s="12"/>
      <c r="J303" s="6"/>
      <c r="K303" s="12"/>
      <c r="L303" s="25">
        <v>63</v>
      </c>
      <c r="M303" s="6">
        <f t="shared" si="5"/>
        <v>63</v>
      </c>
      <c r="N303" s="6"/>
      <c r="O303" s="6" t="s">
        <v>1748</v>
      </c>
      <c r="P303" s="15">
        <v>0.114</v>
      </c>
      <c r="Q303" s="18"/>
    </row>
    <row r="304" spans="1:17" s="1" customFormat="1" ht="20.100000000000001" customHeight="1" x14ac:dyDescent="0.15">
      <c r="A304" s="10">
        <v>302</v>
      </c>
      <c r="B304" s="25" t="s">
        <v>1753</v>
      </c>
      <c r="C304" s="8" t="s">
        <v>1754</v>
      </c>
      <c r="D304" s="31" t="s">
        <v>1344</v>
      </c>
      <c r="E304" s="6" t="s">
        <v>198</v>
      </c>
      <c r="F304" s="25">
        <v>1</v>
      </c>
      <c r="G304" s="11"/>
      <c r="H304" s="12"/>
      <c r="I304" s="12"/>
      <c r="J304" s="6"/>
      <c r="K304" s="12"/>
      <c r="L304" s="25">
        <v>63</v>
      </c>
      <c r="M304" s="6">
        <f t="shared" si="5"/>
        <v>63</v>
      </c>
      <c r="N304" s="6"/>
      <c r="O304" s="6" t="s">
        <v>1748</v>
      </c>
      <c r="P304" s="15">
        <v>0.114</v>
      </c>
      <c r="Q304" s="18"/>
    </row>
    <row r="305" spans="1:17" s="1" customFormat="1" ht="20.100000000000001" customHeight="1" x14ac:dyDescent="0.15">
      <c r="A305" s="10">
        <v>303</v>
      </c>
      <c r="B305" s="25" t="s">
        <v>1755</v>
      </c>
      <c r="C305" s="8" t="s">
        <v>1756</v>
      </c>
      <c r="D305" s="31" t="s">
        <v>1344</v>
      </c>
      <c r="E305" s="6" t="s">
        <v>198</v>
      </c>
      <c r="F305" s="25">
        <v>8</v>
      </c>
      <c r="G305" s="11"/>
      <c r="H305" s="12"/>
      <c r="I305" s="12"/>
      <c r="J305" s="6"/>
      <c r="K305" s="12"/>
      <c r="L305" s="25">
        <v>34.6</v>
      </c>
      <c r="M305" s="6">
        <f t="shared" si="5"/>
        <v>276.8</v>
      </c>
      <c r="N305" s="6"/>
      <c r="O305" s="6" t="s">
        <v>1757</v>
      </c>
      <c r="P305" s="15">
        <v>0.3528</v>
      </c>
      <c r="Q305" s="18"/>
    </row>
    <row r="306" spans="1:17" s="1" customFormat="1" ht="20.100000000000001" customHeight="1" x14ac:dyDescent="0.15">
      <c r="A306" s="10">
        <v>304</v>
      </c>
      <c r="B306" s="25" t="s">
        <v>1758</v>
      </c>
      <c r="C306" s="8" t="s">
        <v>1759</v>
      </c>
      <c r="D306" s="31" t="s">
        <v>1344</v>
      </c>
      <c r="E306" s="6" t="s">
        <v>198</v>
      </c>
      <c r="F306" s="25">
        <v>2</v>
      </c>
      <c r="G306" s="11"/>
      <c r="H306" s="12"/>
      <c r="I306" s="12"/>
      <c r="J306" s="6"/>
      <c r="K306" s="12"/>
      <c r="L306" s="25">
        <v>98.3</v>
      </c>
      <c r="M306" s="6">
        <f t="shared" si="5"/>
        <v>196.6</v>
      </c>
      <c r="N306" s="6"/>
      <c r="O306" s="6" t="s">
        <v>1760</v>
      </c>
      <c r="P306" s="15">
        <v>0.20615</v>
      </c>
      <c r="Q306" s="18"/>
    </row>
    <row r="307" spans="1:17" s="1" customFormat="1" ht="20.100000000000001" customHeight="1" x14ac:dyDescent="0.15">
      <c r="A307" s="10">
        <v>305</v>
      </c>
      <c r="B307" s="25" t="s">
        <v>1761</v>
      </c>
      <c r="C307" s="8" t="s">
        <v>1762</v>
      </c>
      <c r="D307" s="31" t="s">
        <v>1344</v>
      </c>
      <c r="E307" s="6" t="s">
        <v>198</v>
      </c>
      <c r="F307" s="25">
        <v>2</v>
      </c>
      <c r="G307" s="11"/>
      <c r="H307" s="12"/>
      <c r="I307" s="12"/>
      <c r="J307" s="6"/>
      <c r="K307" s="12"/>
      <c r="L307" s="25">
        <v>85.5</v>
      </c>
      <c r="M307" s="6">
        <f t="shared" si="5"/>
        <v>171</v>
      </c>
      <c r="N307" s="6"/>
      <c r="O307" s="6" t="s">
        <v>1763</v>
      </c>
      <c r="P307" s="15">
        <v>0.1827</v>
      </c>
      <c r="Q307" s="18"/>
    </row>
    <row r="308" spans="1:17" s="1" customFormat="1" ht="20.100000000000001" customHeight="1" x14ac:dyDescent="0.15">
      <c r="A308" s="10">
        <v>306</v>
      </c>
      <c r="B308" s="25" t="s">
        <v>1764</v>
      </c>
      <c r="C308" s="8" t="s">
        <v>1765</v>
      </c>
      <c r="D308" s="31" t="s">
        <v>1344</v>
      </c>
      <c r="E308" s="6" t="s">
        <v>198</v>
      </c>
      <c r="F308" s="25">
        <v>1</v>
      </c>
      <c r="G308" s="11"/>
      <c r="H308" s="12"/>
      <c r="I308" s="12"/>
      <c r="J308" s="6"/>
      <c r="K308" s="12"/>
      <c r="L308" s="25">
        <v>91.8</v>
      </c>
      <c r="M308" s="6">
        <f t="shared" si="5"/>
        <v>91.8</v>
      </c>
      <c r="N308" s="6"/>
      <c r="O308" s="6" t="s">
        <v>1763</v>
      </c>
      <c r="P308" s="15">
        <v>9.1350000000000001E-2</v>
      </c>
      <c r="Q308" s="18"/>
    </row>
    <row r="309" spans="1:17" s="1" customFormat="1" ht="20.100000000000001" customHeight="1" x14ac:dyDescent="0.15">
      <c r="A309" s="10">
        <v>307</v>
      </c>
      <c r="B309" s="25" t="s">
        <v>1766</v>
      </c>
      <c r="C309" s="8" t="s">
        <v>1767</v>
      </c>
      <c r="D309" s="31" t="s">
        <v>1344</v>
      </c>
      <c r="E309" s="6" t="s">
        <v>198</v>
      </c>
      <c r="F309" s="25">
        <v>1</v>
      </c>
      <c r="G309" s="11"/>
      <c r="H309" s="12"/>
      <c r="I309" s="12"/>
      <c r="J309" s="6"/>
      <c r="K309" s="12"/>
      <c r="L309" s="25">
        <v>91.8</v>
      </c>
      <c r="M309" s="6">
        <f t="shared" si="5"/>
        <v>91.8</v>
      </c>
      <c r="N309" s="6"/>
      <c r="O309" s="6" t="s">
        <v>1763</v>
      </c>
      <c r="P309" s="15">
        <v>9.1350000000000001E-2</v>
      </c>
      <c r="Q309" s="18"/>
    </row>
    <row r="310" spans="1:17" s="1" customFormat="1" ht="20.100000000000001" customHeight="1" x14ac:dyDescent="0.15">
      <c r="A310" s="10">
        <v>308</v>
      </c>
      <c r="B310" s="25" t="s">
        <v>1768</v>
      </c>
      <c r="C310" s="8" t="s">
        <v>1769</v>
      </c>
      <c r="D310" s="31" t="s">
        <v>1344</v>
      </c>
      <c r="E310" s="6" t="s">
        <v>198</v>
      </c>
      <c r="F310" s="25">
        <v>1</v>
      </c>
      <c r="G310" s="11"/>
      <c r="H310" s="12"/>
      <c r="I310" s="12"/>
      <c r="J310" s="6"/>
      <c r="K310" s="12"/>
      <c r="L310" s="25">
        <v>195.4</v>
      </c>
      <c r="M310" s="6">
        <f t="shared" si="5"/>
        <v>195.4</v>
      </c>
      <c r="N310" s="6"/>
      <c r="O310" s="6" t="s">
        <v>1770</v>
      </c>
      <c r="P310" s="15">
        <v>0.31755</v>
      </c>
      <c r="Q310" s="18"/>
    </row>
    <row r="311" spans="1:17" s="1" customFormat="1" ht="20.100000000000001" customHeight="1" x14ac:dyDescent="0.15">
      <c r="A311" s="10">
        <v>309</v>
      </c>
      <c r="B311" s="25" t="s">
        <v>1771</v>
      </c>
      <c r="C311" s="8" t="s">
        <v>1772</v>
      </c>
      <c r="D311" s="31" t="s">
        <v>1344</v>
      </c>
      <c r="E311" s="6" t="s">
        <v>198</v>
      </c>
      <c r="F311" s="25">
        <v>1</v>
      </c>
      <c r="G311" s="11"/>
      <c r="H311" s="12"/>
      <c r="I311" s="12"/>
      <c r="J311" s="6"/>
      <c r="K311" s="12"/>
      <c r="L311" s="25">
        <v>195.4</v>
      </c>
      <c r="M311" s="6">
        <f t="shared" si="5"/>
        <v>195.4</v>
      </c>
      <c r="N311" s="6"/>
      <c r="O311" s="6" t="s">
        <v>1770</v>
      </c>
      <c r="P311" s="15">
        <v>0.31755</v>
      </c>
      <c r="Q311" s="18"/>
    </row>
    <row r="312" spans="1:17" s="1" customFormat="1" ht="20.100000000000001" customHeight="1" x14ac:dyDescent="0.15">
      <c r="A312" s="10">
        <v>310</v>
      </c>
      <c r="B312" s="25" t="s">
        <v>1773</v>
      </c>
      <c r="C312" s="8" t="s">
        <v>1774</v>
      </c>
      <c r="D312" s="31" t="s">
        <v>1344</v>
      </c>
      <c r="E312" s="6" t="s">
        <v>198</v>
      </c>
      <c r="F312" s="25">
        <v>2</v>
      </c>
      <c r="G312" s="11"/>
      <c r="H312" s="12"/>
      <c r="I312" s="12"/>
      <c r="J312" s="6"/>
      <c r="K312" s="12"/>
      <c r="L312" s="25">
        <v>39.1</v>
      </c>
      <c r="M312" s="6">
        <f t="shared" si="5"/>
        <v>78.2</v>
      </c>
      <c r="N312" s="6"/>
      <c r="O312" s="6" t="s">
        <v>1775</v>
      </c>
      <c r="P312" s="15">
        <v>8.3699999999999997E-2</v>
      </c>
      <c r="Q312" s="18"/>
    </row>
    <row r="313" spans="1:17" s="1" customFormat="1" ht="20.100000000000001" customHeight="1" x14ac:dyDescent="0.15">
      <c r="A313" s="10">
        <v>311</v>
      </c>
      <c r="B313" s="25" t="s">
        <v>1776</v>
      </c>
      <c r="C313" s="8" t="s">
        <v>1777</v>
      </c>
      <c r="D313" s="31" t="s">
        <v>1344</v>
      </c>
      <c r="E313" s="6" t="s">
        <v>198</v>
      </c>
      <c r="F313" s="25">
        <v>2</v>
      </c>
      <c r="G313" s="11"/>
      <c r="H313" s="12"/>
      <c r="I313" s="12"/>
      <c r="J313" s="6"/>
      <c r="K313" s="12"/>
      <c r="L313" s="25">
        <v>42.3</v>
      </c>
      <c r="M313" s="6">
        <f t="shared" si="5"/>
        <v>84.6</v>
      </c>
      <c r="N313" s="6"/>
      <c r="O313" s="6" t="s">
        <v>1745</v>
      </c>
      <c r="P313" s="15">
        <v>9.7199999999999995E-2</v>
      </c>
      <c r="Q313" s="18"/>
    </row>
    <row r="314" spans="1:17" s="1" customFormat="1" ht="20.100000000000001" customHeight="1" x14ac:dyDescent="0.15">
      <c r="A314" s="10">
        <v>312</v>
      </c>
      <c r="B314" s="25" t="s">
        <v>1778</v>
      </c>
      <c r="C314" s="8" t="s">
        <v>1779</v>
      </c>
      <c r="D314" s="31" t="s">
        <v>1344</v>
      </c>
      <c r="E314" s="6" t="s">
        <v>198</v>
      </c>
      <c r="F314" s="25">
        <v>6</v>
      </c>
      <c r="G314" s="11"/>
      <c r="H314" s="12"/>
      <c r="I314" s="12"/>
      <c r="J314" s="6"/>
      <c r="K314" s="12"/>
      <c r="L314" s="25">
        <v>55.5</v>
      </c>
      <c r="M314" s="6">
        <f t="shared" si="5"/>
        <v>333</v>
      </c>
      <c r="N314" s="6"/>
      <c r="O314" s="6" t="s">
        <v>1780</v>
      </c>
      <c r="P314" s="15">
        <v>0.35370000000000001</v>
      </c>
      <c r="Q314" s="18"/>
    </row>
    <row r="315" spans="1:17" s="1" customFormat="1" ht="20.100000000000001" customHeight="1" x14ac:dyDescent="0.15">
      <c r="A315" s="10">
        <v>313</v>
      </c>
      <c r="B315" s="25" t="s">
        <v>1781</v>
      </c>
      <c r="C315" s="8" t="s">
        <v>1782</v>
      </c>
      <c r="D315" s="31" t="s">
        <v>1344</v>
      </c>
      <c r="E315" s="6" t="s">
        <v>198</v>
      </c>
      <c r="F315" s="25">
        <v>2</v>
      </c>
      <c r="G315" s="11"/>
      <c r="H315" s="12"/>
      <c r="I315" s="12"/>
      <c r="J315" s="6"/>
      <c r="K315" s="12"/>
      <c r="L315" s="25">
        <v>43.1</v>
      </c>
      <c r="M315" s="6">
        <f t="shared" si="5"/>
        <v>86.2</v>
      </c>
      <c r="N315" s="6"/>
      <c r="O315" s="6" t="s">
        <v>1783</v>
      </c>
      <c r="P315" s="15">
        <v>9.1800000000000007E-2</v>
      </c>
      <c r="Q315" s="18"/>
    </row>
    <row r="316" spans="1:17" s="1" customFormat="1" ht="20.100000000000001" customHeight="1" x14ac:dyDescent="0.15">
      <c r="A316" s="10">
        <v>314</v>
      </c>
      <c r="B316" s="25" t="s">
        <v>1784</v>
      </c>
      <c r="C316" s="8" t="s">
        <v>1785</v>
      </c>
      <c r="D316" s="31" t="s">
        <v>1344</v>
      </c>
      <c r="E316" s="6" t="s">
        <v>198</v>
      </c>
      <c r="F316" s="25">
        <v>10</v>
      </c>
      <c r="G316" s="11"/>
      <c r="H316" s="12"/>
      <c r="I316" s="12"/>
      <c r="J316" s="6"/>
      <c r="K316" s="12"/>
      <c r="L316" s="25">
        <v>67.5</v>
      </c>
      <c r="M316" s="6">
        <f t="shared" si="5"/>
        <v>675</v>
      </c>
      <c r="N316" s="6"/>
      <c r="O316" s="6" t="s">
        <v>1786</v>
      </c>
      <c r="P316" s="15">
        <v>0.71550000000000002</v>
      </c>
      <c r="Q316" s="18"/>
    </row>
    <row r="317" spans="1:17" s="1" customFormat="1" ht="20.100000000000001" customHeight="1" x14ac:dyDescent="0.15">
      <c r="A317" s="10">
        <v>315</v>
      </c>
      <c r="B317" s="25" t="s">
        <v>1787</v>
      </c>
      <c r="C317" s="8" t="s">
        <v>1788</v>
      </c>
      <c r="D317" s="31" t="s">
        <v>1344</v>
      </c>
      <c r="E317" s="6" t="s">
        <v>198</v>
      </c>
      <c r="F317" s="25">
        <v>4</v>
      </c>
      <c r="G317" s="11"/>
      <c r="H317" s="12"/>
      <c r="I317" s="12"/>
      <c r="J317" s="6"/>
      <c r="K317" s="12"/>
      <c r="L317" s="25">
        <v>98.8</v>
      </c>
      <c r="M317" s="6">
        <f t="shared" si="5"/>
        <v>395.2</v>
      </c>
      <c r="N317" s="6"/>
      <c r="O317" s="6" t="s">
        <v>1789</v>
      </c>
      <c r="P317" s="15">
        <v>0.4194</v>
      </c>
      <c r="Q317" s="18"/>
    </row>
    <row r="318" spans="1:17" s="1" customFormat="1" ht="20.100000000000001" customHeight="1" x14ac:dyDescent="0.15">
      <c r="A318" s="10">
        <v>316</v>
      </c>
      <c r="B318" s="25" t="s">
        <v>1790</v>
      </c>
      <c r="C318" s="8" t="s">
        <v>1791</v>
      </c>
      <c r="D318" s="31" t="s">
        <v>1344</v>
      </c>
      <c r="E318" s="6" t="s">
        <v>198</v>
      </c>
      <c r="F318" s="25">
        <v>4</v>
      </c>
      <c r="G318" s="11"/>
      <c r="H318" s="12"/>
      <c r="I318" s="12"/>
      <c r="J318" s="6"/>
      <c r="K318" s="12"/>
      <c r="L318" s="25">
        <v>108.8</v>
      </c>
      <c r="M318" s="6">
        <f t="shared" si="5"/>
        <v>435.2</v>
      </c>
      <c r="N318" s="6"/>
      <c r="O318" s="6" t="s">
        <v>1789</v>
      </c>
      <c r="P318" s="15">
        <v>0.4194</v>
      </c>
      <c r="Q318" s="18"/>
    </row>
    <row r="319" spans="1:17" s="1" customFormat="1" ht="20.100000000000001" customHeight="1" x14ac:dyDescent="0.15">
      <c r="A319" s="10">
        <v>317</v>
      </c>
      <c r="B319" s="25" t="s">
        <v>1792</v>
      </c>
      <c r="C319" s="8" t="s">
        <v>1793</v>
      </c>
      <c r="D319" s="31" t="s">
        <v>1344</v>
      </c>
      <c r="E319" s="6" t="s">
        <v>198</v>
      </c>
      <c r="F319" s="25">
        <v>2</v>
      </c>
      <c r="G319" s="11"/>
      <c r="H319" s="12"/>
      <c r="I319" s="12"/>
      <c r="J319" s="6"/>
      <c r="K319" s="12"/>
      <c r="L319" s="25">
        <v>99.8</v>
      </c>
      <c r="M319" s="6">
        <f t="shared" si="5"/>
        <v>199.6</v>
      </c>
      <c r="N319" s="6"/>
      <c r="O319" s="6" t="s">
        <v>1794</v>
      </c>
      <c r="P319" s="15">
        <v>0.20995</v>
      </c>
      <c r="Q319" s="18"/>
    </row>
    <row r="320" spans="1:17" s="1" customFormat="1" ht="20.100000000000001" customHeight="1" x14ac:dyDescent="0.15">
      <c r="A320" s="10">
        <v>318</v>
      </c>
      <c r="B320" s="25" t="s">
        <v>1795</v>
      </c>
      <c r="C320" s="8" t="s">
        <v>1796</v>
      </c>
      <c r="D320" s="31" t="s">
        <v>1344</v>
      </c>
      <c r="E320" s="6" t="s">
        <v>198</v>
      </c>
      <c r="F320" s="25">
        <v>2</v>
      </c>
      <c r="G320" s="11"/>
      <c r="H320" s="12"/>
      <c r="I320" s="12"/>
      <c r="J320" s="6"/>
      <c r="K320" s="12"/>
      <c r="L320" s="25">
        <v>99.8</v>
      </c>
      <c r="M320" s="6">
        <f t="shared" si="5"/>
        <v>199.6</v>
      </c>
      <c r="N320" s="6"/>
      <c r="O320" s="6" t="s">
        <v>1794</v>
      </c>
      <c r="P320" s="15">
        <v>0.20995</v>
      </c>
      <c r="Q320" s="18"/>
    </row>
    <row r="321" spans="1:17" s="1" customFormat="1" ht="20.100000000000001" customHeight="1" x14ac:dyDescent="0.15">
      <c r="A321" s="10">
        <v>319</v>
      </c>
      <c r="B321" s="25" t="s">
        <v>1797</v>
      </c>
      <c r="C321" s="8" t="s">
        <v>1798</v>
      </c>
      <c r="D321" s="31" t="s">
        <v>1344</v>
      </c>
      <c r="E321" s="6" t="s">
        <v>198</v>
      </c>
      <c r="F321" s="25">
        <v>4</v>
      </c>
      <c r="G321" s="11"/>
      <c r="H321" s="12"/>
      <c r="I321" s="12"/>
      <c r="J321" s="6"/>
      <c r="K321" s="12"/>
      <c r="L321" s="25">
        <v>181.6</v>
      </c>
      <c r="M321" s="6">
        <f t="shared" si="5"/>
        <v>726.4</v>
      </c>
      <c r="N321" s="6"/>
      <c r="O321" s="6" t="s">
        <v>1799</v>
      </c>
      <c r="P321" s="15">
        <v>0.77039999999999997</v>
      </c>
      <c r="Q321" s="18"/>
    </row>
    <row r="322" spans="1:17" s="1" customFormat="1" ht="20.100000000000001" customHeight="1" x14ac:dyDescent="0.15">
      <c r="A322" s="10">
        <v>320</v>
      </c>
      <c r="B322" s="25" t="s">
        <v>1800</v>
      </c>
      <c r="C322" s="8" t="s">
        <v>1801</v>
      </c>
      <c r="D322" s="31" t="s">
        <v>1344</v>
      </c>
      <c r="E322" s="6" t="s">
        <v>198</v>
      </c>
      <c r="F322" s="25">
        <v>2</v>
      </c>
      <c r="G322" s="11"/>
      <c r="H322" s="12"/>
      <c r="I322" s="12"/>
      <c r="J322" s="6"/>
      <c r="K322" s="12"/>
      <c r="L322" s="25">
        <v>98.3</v>
      </c>
      <c r="M322" s="6">
        <f t="shared" si="5"/>
        <v>196.6</v>
      </c>
      <c r="N322" s="6"/>
      <c r="O322" s="6" t="s">
        <v>1760</v>
      </c>
      <c r="P322" s="15">
        <v>0.20615</v>
      </c>
      <c r="Q322" s="18"/>
    </row>
    <row r="323" spans="1:17" s="1" customFormat="1" ht="20.100000000000001" customHeight="1" x14ac:dyDescent="0.15">
      <c r="A323" s="10">
        <v>321</v>
      </c>
      <c r="B323" s="25" t="s">
        <v>1802</v>
      </c>
      <c r="C323" s="8" t="s">
        <v>1803</v>
      </c>
      <c r="D323" s="31" t="s">
        <v>1344</v>
      </c>
      <c r="E323" s="6" t="s">
        <v>198</v>
      </c>
      <c r="F323" s="25">
        <v>2</v>
      </c>
      <c r="G323" s="11"/>
      <c r="H323" s="12"/>
      <c r="I323" s="12"/>
      <c r="J323" s="6"/>
      <c r="K323" s="12"/>
      <c r="L323" s="25">
        <v>191.8</v>
      </c>
      <c r="M323" s="6">
        <f t="shared" si="5"/>
        <v>383.6</v>
      </c>
      <c r="N323" s="6"/>
      <c r="O323" s="6" t="s">
        <v>1804</v>
      </c>
      <c r="P323" s="15">
        <v>0.62060000000000004</v>
      </c>
      <c r="Q323" s="18"/>
    </row>
    <row r="324" spans="1:17" s="1" customFormat="1" ht="20.100000000000001" customHeight="1" x14ac:dyDescent="0.15">
      <c r="A324" s="10">
        <v>322</v>
      </c>
      <c r="B324" s="25" t="s">
        <v>1805</v>
      </c>
      <c r="C324" s="8" t="s">
        <v>1806</v>
      </c>
      <c r="D324" s="31" t="s">
        <v>1344</v>
      </c>
      <c r="E324" s="6" t="s">
        <v>198</v>
      </c>
      <c r="F324" s="25">
        <v>2</v>
      </c>
      <c r="G324" s="11"/>
      <c r="H324" s="12"/>
      <c r="I324" s="12"/>
      <c r="J324" s="6"/>
      <c r="K324" s="12"/>
      <c r="L324" s="25">
        <v>191.8</v>
      </c>
      <c r="M324" s="6">
        <f t="shared" si="5"/>
        <v>383.6</v>
      </c>
      <c r="N324" s="6"/>
      <c r="O324" s="6" t="s">
        <v>1804</v>
      </c>
      <c r="P324" s="15">
        <v>0.62060000000000004</v>
      </c>
      <c r="Q324" s="18"/>
    </row>
    <row r="325" spans="1:17" s="1" customFormat="1" ht="20.100000000000001" customHeight="1" x14ac:dyDescent="0.15">
      <c r="A325" s="10">
        <v>323</v>
      </c>
      <c r="B325" s="25" t="s">
        <v>1807</v>
      </c>
      <c r="C325" s="8" t="s">
        <v>1808</v>
      </c>
      <c r="D325" s="31" t="s">
        <v>1344</v>
      </c>
      <c r="E325" s="6" t="s">
        <v>198</v>
      </c>
      <c r="F325" s="25">
        <v>6</v>
      </c>
      <c r="G325" s="11"/>
      <c r="H325" s="12"/>
      <c r="I325" s="12"/>
      <c r="J325" s="6"/>
      <c r="K325" s="12"/>
      <c r="L325" s="25">
        <v>86.1</v>
      </c>
      <c r="M325" s="6">
        <f t="shared" si="5"/>
        <v>516.59999999999991</v>
      </c>
      <c r="N325" s="6"/>
      <c r="O325" s="6" t="s">
        <v>1763</v>
      </c>
      <c r="P325" s="15">
        <v>0.54810000000000003</v>
      </c>
      <c r="Q325" s="18"/>
    </row>
    <row r="326" spans="1:17" s="1" customFormat="1" ht="20.100000000000001" customHeight="1" x14ac:dyDescent="0.15">
      <c r="A326" s="10">
        <v>324</v>
      </c>
      <c r="B326" s="25" t="s">
        <v>1809</v>
      </c>
      <c r="C326" s="8" t="s">
        <v>1810</v>
      </c>
      <c r="D326" s="31" t="s">
        <v>1344</v>
      </c>
      <c r="E326" s="6" t="s">
        <v>198</v>
      </c>
      <c r="F326" s="25">
        <v>2</v>
      </c>
      <c r="G326" s="11"/>
      <c r="H326" s="12"/>
      <c r="I326" s="12"/>
      <c r="J326" s="6"/>
      <c r="K326" s="12"/>
      <c r="L326" s="25">
        <v>92.4</v>
      </c>
      <c r="M326" s="6">
        <f t="shared" si="5"/>
        <v>184.8</v>
      </c>
      <c r="N326" s="6"/>
      <c r="O326" s="6" t="s">
        <v>1811</v>
      </c>
      <c r="P326" s="15">
        <v>0.19284999999999999</v>
      </c>
      <c r="Q326" s="18"/>
    </row>
    <row r="327" spans="1:17" s="1" customFormat="1" ht="20.100000000000001" customHeight="1" x14ac:dyDescent="0.15">
      <c r="A327" s="10">
        <v>325</v>
      </c>
      <c r="B327" s="25" t="s">
        <v>1812</v>
      </c>
      <c r="C327" s="8" t="s">
        <v>1813</v>
      </c>
      <c r="D327" s="31" t="s">
        <v>1344</v>
      </c>
      <c r="E327" s="6" t="s">
        <v>198</v>
      </c>
      <c r="F327" s="25">
        <v>2</v>
      </c>
      <c r="G327" s="11"/>
      <c r="H327" s="12"/>
      <c r="I327" s="12"/>
      <c r="J327" s="6"/>
      <c r="K327" s="12"/>
      <c r="L327" s="25">
        <v>92.4</v>
      </c>
      <c r="M327" s="6">
        <f t="shared" si="5"/>
        <v>184.8</v>
      </c>
      <c r="N327" s="6"/>
      <c r="O327" s="6" t="s">
        <v>1811</v>
      </c>
      <c r="P327" s="15">
        <v>0.19284999999999999</v>
      </c>
      <c r="Q327" s="18"/>
    </row>
    <row r="328" spans="1:17" s="1" customFormat="1" ht="20.100000000000001" customHeight="1" x14ac:dyDescent="0.15">
      <c r="A328" s="10">
        <v>326</v>
      </c>
      <c r="B328" s="25" t="s">
        <v>1814</v>
      </c>
      <c r="C328" s="8" t="s">
        <v>1815</v>
      </c>
      <c r="D328" s="31" t="s">
        <v>1344</v>
      </c>
      <c r="E328" s="6" t="s">
        <v>198</v>
      </c>
      <c r="F328" s="25">
        <v>1</v>
      </c>
      <c r="G328" s="11"/>
      <c r="H328" s="12"/>
      <c r="I328" s="12"/>
      <c r="J328" s="6"/>
      <c r="K328" s="12"/>
      <c r="L328" s="25">
        <v>92.4</v>
      </c>
      <c r="M328" s="6">
        <f t="shared" si="5"/>
        <v>92.4</v>
      </c>
      <c r="N328" s="6"/>
      <c r="O328" s="6" t="s">
        <v>1811</v>
      </c>
      <c r="P328" s="15">
        <v>9.6424999999999997E-2</v>
      </c>
      <c r="Q328" s="18"/>
    </row>
    <row r="329" spans="1:17" s="1" customFormat="1" ht="20.100000000000001" customHeight="1" x14ac:dyDescent="0.15">
      <c r="A329" s="10">
        <v>327</v>
      </c>
      <c r="B329" s="25" t="s">
        <v>1816</v>
      </c>
      <c r="C329" s="8" t="s">
        <v>1817</v>
      </c>
      <c r="D329" s="31" t="s">
        <v>1344</v>
      </c>
      <c r="E329" s="6" t="s">
        <v>198</v>
      </c>
      <c r="F329" s="25">
        <v>1</v>
      </c>
      <c r="G329" s="11"/>
      <c r="H329" s="12"/>
      <c r="I329" s="12"/>
      <c r="J329" s="6"/>
      <c r="K329" s="12"/>
      <c r="L329" s="25">
        <v>92.4</v>
      </c>
      <c r="M329" s="6">
        <f t="shared" si="5"/>
        <v>92.4</v>
      </c>
      <c r="N329" s="6"/>
      <c r="O329" s="6" t="s">
        <v>1811</v>
      </c>
      <c r="P329" s="15">
        <v>9.6424999999999997E-2</v>
      </c>
      <c r="Q329" s="18"/>
    </row>
    <row r="330" spans="1:17" s="1" customFormat="1" ht="20.100000000000001" customHeight="1" x14ac:dyDescent="0.15">
      <c r="A330" s="10">
        <v>328</v>
      </c>
      <c r="B330" s="25" t="s">
        <v>1818</v>
      </c>
      <c r="C330" s="8" t="s">
        <v>1819</v>
      </c>
      <c r="D330" s="31" t="s">
        <v>1344</v>
      </c>
      <c r="E330" s="6" t="s">
        <v>198</v>
      </c>
      <c r="F330" s="25">
        <v>2</v>
      </c>
      <c r="G330" s="11"/>
      <c r="H330" s="12"/>
      <c r="I330" s="12"/>
      <c r="J330" s="6"/>
      <c r="K330" s="12"/>
      <c r="L330" s="25">
        <v>203.2</v>
      </c>
      <c r="M330" s="6">
        <f t="shared" si="5"/>
        <v>406.4</v>
      </c>
      <c r="N330" s="6"/>
      <c r="O330" s="6" t="s">
        <v>1820</v>
      </c>
      <c r="P330" s="15">
        <v>0.61319999999999997</v>
      </c>
      <c r="Q330" s="18"/>
    </row>
    <row r="331" spans="1:17" s="1" customFormat="1" ht="20.100000000000001" customHeight="1" x14ac:dyDescent="0.15">
      <c r="A331" s="10">
        <v>329</v>
      </c>
      <c r="B331" s="25" t="s">
        <v>1821</v>
      </c>
      <c r="C331" s="8" t="s">
        <v>1822</v>
      </c>
      <c r="D331" s="31" t="s">
        <v>1344</v>
      </c>
      <c r="E331" s="6" t="s">
        <v>198</v>
      </c>
      <c r="F331" s="25">
        <v>2</v>
      </c>
      <c r="G331" s="11"/>
      <c r="H331" s="12"/>
      <c r="I331" s="12"/>
      <c r="J331" s="6"/>
      <c r="K331" s="12"/>
      <c r="L331" s="25">
        <v>203.2</v>
      </c>
      <c r="M331" s="6">
        <f t="shared" si="5"/>
        <v>406.4</v>
      </c>
      <c r="N331" s="6"/>
      <c r="O331" s="6" t="s">
        <v>1820</v>
      </c>
      <c r="P331" s="15">
        <v>0.61319999999999997</v>
      </c>
      <c r="Q331" s="18"/>
    </row>
    <row r="332" spans="1:17" s="1" customFormat="1" ht="20.100000000000001" customHeight="1" x14ac:dyDescent="0.15">
      <c r="A332" s="10">
        <v>330</v>
      </c>
      <c r="B332" s="25" t="s">
        <v>1823</v>
      </c>
      <c r="C332" s="8" t="s">
        <v>1824</v>
      </c>
      <c r="D332" s="31" t="s">
        <v>1344</v>
      </c>
      <c r="E332" s="6" t="s">
        <v>198</v>
      </c>
      <c r="F332" s="25">
        <v>2</v>
      </c>
      <c r="G332" s="11"/>
      <c r="H332" s="12"/>
      <c r="I332" s="12"/>
      <c r="J332" s="6"/>
      <c r="K332" s="12"/>
      <c r="L332" s="25">
        <v>197.6</v>
      </c>
      <c r="M332" s="6">
        <f t="shared" si="5"/>
        <v>395.2</v>
      </c>
      <c r="N332" s="6"/>
      <c r="O332" s="6" t="s">
        <v>1825</v>
      </c>
      <c r="P332" s="15">
        <v>0.876</v>
      </c>
      <c r="Q332" s="18"/>
    </row>
    <row r="333" spans="1:17" s="1" customFormat="1" ht="20.100000000000001" customHeight="1" x14ac:dyDescent="0.15">
      <c r="A333" s="10">
        <v>331</v>
      </c>
      <c r="B333" s="25" t="s">
        <v>1826</v>
      </c>
      <c r="C333" s="8" t="s">
        <v>1827</v>
      </c>
      <c r="D333" s="31" t="s">
        <v>1344</v>
      </c>
      <c r="E333" s="6" t="s">
        <v>198</v>
      </c>
      <c r="F333" s="25">
        <v>4</v>
      </c>
      <c r="G333" s="11"/>
      <c r="H333" s="12"/>
      <c r="I333" s="12"/>
      <c r="J333" s="6"/>
      <c r="K333" s="12"/>
      <c r="L333" s="25">
        <v>196</v>
      </c>
      <c r="M333" s="6">
        <f t="shared" si="5"/>
        <v>784</v>
      </c>
      <c r="N333" s="6"/>
      <c r="O333" s="6" t="s">
        <v>1770</v>
      </c>
      <c r="P333" s="15">
        <v>1.2702</v>
      </c>
      <c r="Q333" s="18"/>
    </row>
    <row r="334" spans="1:17" s="1" customFormat="1" ht="20.100000000000001" customHeight="1" x14ac:dyDescent="0.15">
      <c r="A334" s="10">
        <v>332</v>
      </c>
      <c r="B334" s="25" t="s">
        <v>1828</v>
      </c>
      <c r="C334" s="8" t="s">
        <v>1829</v>
      </c>
      <c r="D334" s="31" t="s">
        <v>1344</v>
      </c>
      <c r="E334" s="6" t="s">
        <v>198</v>
      </c>
      <c r="F334" s="25">
        <v>2</v>
      </c>
      <c r="G334" s="11"/>
      <c r="H334" s="12"/>
      <c r="I334" s="12"/>
      <c r="J334" s="6"/>
      <c r="K334" s="12"/>
      <c r="L334" s="25">
        <v>96.8</v>
      </c>
      <c r="M334" s="6">
        <f t="shared" si="5"/>
        <v>193.6</v>
      </c>
      <c r="N334" s="6"/>
      <c r="O334" s="6" t="s">
        <v>1830</v>
      </c>
      <c r="P334" s="15">
        <v>0.22140000000000001</v>
      </c>
      <c r="Q334" s="18"/>
    </row>
    <row r="335" spans="1:17" s="1" customFormat="1" ht="20.100000000000001" customHeight="1" x14ac:dyDescent="0.15">
      <c r="A335" s="10">
        <v>333</v>
      </c>
      <c r="B335" s="25" t="s">
        <v>1831</v>
      </c>
      <c r="C335" s="8" t="s">
        <v>1832</v>
      </c>
      <c r="D335" s="31" t="s">
        <v>1344</v>
      </c>
      <c r="E335" s="6" t="s">
        <v>198</v>
      </c>
      <c r="F335" s="25">
        <v>1</v>
      </c>
      <c r="G335" s="11"/>
      <c r="H335" s="12"/>
      <c r="I335" s="12"/>
      <c r="J335" s="6"/>
      <c r="K335" s="12"/>
      <c r="L335" s="25">
        <v>24.6</v>
      </c>
      <c r="M335" s="6">
        <f t="shared" si="5"/>
        <v>24.6</v>
      </c>
      <c r="N335" s="6"/>
      <c r="O335" s="6" t="s">
        <v>1833</v>
      </c>
      <c r="P335" s="15">
        <v>2.6100000000000002E-2</v>
      </c>
      <c r="Q335" s="18"/>
    </row>
    <row r="336" spans="1:17" s="1" customFormat="1" ht="20.100000000000001" customHeight="1" x14ac:dyDescent="0.15">
      <c r="A336" s="10">
        <v>334</v>
      </c>
      <c r="B336" s="25" t="s">
        <v>1834</v>
      </c>
      <c r="C336" s="8" t="s">
        <v>1835</v>
      </c>
      <c r="D336" s="31" t="s">
        <v>1344</v>
      </c>
      <c r="E336" s="6" t="s">
        <v>198</v>
      </c>
      <c r="F336" s="25">
        <v>2</v>
      </c>
      <c r="G336" s="11"/>
      <c r="H336" s="12"/>
      <c r="I336" s="12"/>
      <c r="J336" s="6"/>
      <c r="K336" s="12"/>
      <c r="L336" s="25">
        <v>20.399999999999999</v>
      </c>
      <c r="M336" s="6">
        <f t="shared" si="5"/>
        <v>40.799999999999997</v>
      </c>
      <c r="N336" s="6"/>
      <c r="O336" s="6" t="s">
        <v>1836</v>
      </c>
      <c r="P336" s="15">
        <v>4.3200000000000002E-2</v>
      </c>
      <c r="Q336" s="18"/>
    </row>
    <row r="337" spans="1:17" s="1" customFormat="1" ht="20.100000000000001" customHeight="1" x14ac:dyDescent="0.15">
      <c r="A337" s="10">
        <v>335</v>
      </c>
      <c r="B337" s="25" t="s">
        <v>1837</v>
      </c>
      <c r="C337" s="8" t="s">
        <v>1838</v>
      </c>
      <c r="D337" s="31" t="s">
        <v>1344</v>
      </c>
      <c r="E337" s="6" t="s">
        <v>198</v>
      </c>
      <c r="F337" s="25">
        <v>2</v>
      </c>
      <c r="G337" s="11"/>
      <c r="H337" s="12"/>
      <c r="I337" s="12"/>
      <c r="J337" s="6"/>
      <c r="K337" s="12"/>
      <c r="L337" s="25">
        <v>197.4</v>
      </c>
      <c r="M337" s="6">
        <f t="shared" si="5"/>
        <v>394.8</v>
      </c>
      <c r="N337" s="6"/>
      <c r="O337" s="6" t="s">
        <v>1839</v>
      </c>
      <c r="P337" s="15">
        <v>0.40139999999999998</v>
      </c>
      <c r="Q337" s="18"/>
    </row>
    <row r="338" spans="1:17" s="1" customFormat="1" ht="20.100000000000001" customHeight="1" x14ac:dyDescent="0.15">
      <c r="A338" s="10">
        <v>336</v>
      </c>
      <c r="B338" s="25" t="s">
        <v>1840</v>
      </c>
      <c r="C338" s="8" t="s">
        <v>1841</v>
      </c>
      <c r="D338" s="31" t="s">
        <v>1344</v>
      </c>
      <c r="E338" s="6" t="s">
        <v>198</v>
      </c>
      <c r="F338" s="25">
        <v>1</v>
      </c>
      <c r="G338" s="11"/>
      <c r="H338" s="12"/>
      <c r="I338" s="12"/>
      <c r="J338" s="6"/>
      <c r="K338" s="12"/>
      <c r="L338" s="25">
        <v>154.5</v>
      </c>
      <c r="M338" s="6">
        <f t="shared" si="5"/>
        <v>154.5</v>
      </c>
      <c r="N338" s="6"/>
      <c r="O338" s="6" t="s">
        <v>1842</v>
      </c>
      <c r="P338" s="15">
        <v>0.16625000000000001</v>
      </c>
      <c r="Q338" s="18"/>
    </row>
    <row r="339" spans="1:17" s="1" customFormat="1" ht="20.100000000000001" customHeight="1" x14ac:dyDescent="0.15">
      <c r="A339" s="10">
        <v>337</v>
      </c>
      <c r="B339" s="25" t="s">
        <v>1843</v>
      </c>
      <c r="C339" s="8" t="s">
        <v>1844</v>
      </c>
      <c r="D339" s="31" t="s">
        <v>1344</v>
      </c>
      <c r="E339" s="6" t="s">
        <v>198</v>
      </c>
      <c r="F339" s="25">
        <v>1</v>
      </c>
      <c r="G339" s="11"/>
      <c r="H339" s="12"/>
      <c r="I339" s="12"/>
      <c r="J339" s="6"/>
      <c r="K339" s="12"/>
      <c r="L339" s="25">
        <v>154.5</v>
      </c>
      <c r="M339" s="6">
        <f t="shared" si="5"/>
        <v>154.5</v>
      </c>
      <c r="N339" s="6"/>
      <c r="O339" s="6" t="s">
        <v>1842</v>
      </c>
      <c r="P339" s="15">
        <v>0.16625000000000001</v>
      </c>
      <c r="Q339" s="18"/>
    </row>
    <row r="340" spans="1:17" s="1" customFormat="1" ht="20.100000000000001" customHeight="1" x14ac:dyDescent="0.15">
      <c r="A340" s="10">
        <v>338</v>
      </c>
      <c r="B340" s="25" t="s">
        <v>1845</v>
      </c>
      <c r="C340" s="8" t="s">
        <v>1846</v>
      </c>
      <c r="D340" s="31" t="s">
        <v>1344</v>
      </c>
      <c r="E340" s="6" t="s">
        <v>198</v>
      </c>
      <c r="F340" s="25">
        <v>1</v>
      </c>
      <c r="G340" s="11"/>
      <c r="H340" s="12"/>
      <c r="I340" s="12"/>
      <c r="J340" s="6"/>
      <c r="K340" s="12"/>
      <c r="L340" s="25">
        <v>151.80000000000001</v>
      </c>
      <c r="M340" s="6">
        <f t="shared" si="5"/>
        <v>151.80000000000001</v>
      </c>
      <c r="N340" s="6"/>
      <c r="O340" s="6" t="s">
        <v>1847</v>
      </c>
      <c r="P340" s="15">
        <v>0.16292499999999999</v>
      </c>
      <c r="Q340" s="18"/>
    </row>
    <row r="341" spans="1:17" s="1" customFormat="1" ht="20.100000000000001" customHeight="1" x14ac:dyDescent="0.15">
      <c r="A341" s="10">
        <v>339</v>
      </c>
      <c r="B341" s="25" t="s">
        <v>1848</v>
      </c>
      <c r="C341" s="8" t="s">
        <v>1849</v>
      </c>
      <c r="D341" s="31" t="s">
        <v>1344</v>
      </c>
      <c r="E341" s="6" t="s">
        <v>198</v>
      </c>
      <c r="F341" s="25">
        <v>1</v>
      </c>
      <c r="G341" s="11"/>
      <c r="H341" s="12"/>
      <c r="I341" s="12"/>
      <c r="J341" s="6"/>
      <c r="K341" s="12"/>
      <c r="L341" s="25">
        <v>151.80000000000001</v>
      </c>
      <c r="M341" s="6">
        <f t="shared" si="5"/>
        <v>151.80000000000001</v>
      </c>
      <c r="N341" s="6"/>
      <c r="O341" s="6" t="s">
        <v>1847</v>
      </c>
      <c r="P341" s="15">
        <v>0.16292499999999999</v>
      </c>
      <c r="Q341" s="18"/>
    </row>
    <row r="342" spans="1:17" s="1" customFormat="1" ht="20.100000000000001" customHeight="1" x14ac:dyDescent="0.15">
      <c r="A342" s="10">
        <v>340</v>
      </c>
      <c r="B342" s="25" t="s">
        <v>1850</v>
      </c>
      <c r="C342" s="8" t="s">
        <v>1851</v>
      </c>
      <c r="D342" s="31" t="s">
        <v>1344</v>
      </c>
      <c r="E342" s="6" t="s">
        <v>198</v>
      </c>
      <c r="F342" s="25">
        <v>1</v>
      </c>
      <c r="G342" s="11"/>
      <c r="H342" s="12"/>
      <c r="I342" s="12"/>
      <c r="J342" s="6"/>
      <c r="K342" s="12"/>
      <c r="L342" s="25">
        <v>9.8000000000000007</v>
      </c>
      <c r="M342" s="6">
        <f t="shared" si="5"/>
        <v>9.8000000000000007</v>
      </c>
      <c r="N342" s="6"/>
      <c r="O342" s="6" t="s">
        <v>1852</v>
      </c>
      <c r="P342" s="15">
        <v>1.035E-2</v>
      </c>
      <c r="Q342" s="18"/>
    </row>
    <row r="343" spans="1:17" s="1" customFormat="1" ht="20.100000000000001" customHeight="1" x14ac:dyDescent="0.15">
      <c r="A343" s="10">
        <v>341</v>
      </c>
      <c r="B343" s="25" t="s">
        <v>1853</v>
      </c>
      <c r="C343" s="8" t="s">
        <v>1854</v>
      </c>
      <c r="D343" s="31" t="s">
        <v>1344</v>
      </c>
      <c r="E343" s="6" t="s">
        <v>198</v>
      </c>
      <c r="F343" s="25">
        <v>9</v>
      </c>
      <c r="G343" s="11"/>
      <c r="H343" s="12"/>
      <c r="I343" s="12"/>
      <c r="J343" s="6"/>
      <c r="K343" s="12"/>
      <c r="L343" s="25">
        <v>42.6</v>
      </c>
      <c r="M343" s="6">
        <f t="shared" si="5"/>
        <v>383.40000000000003</v>
      </c>
      <c r="N343" s="6"/>
      <c r="O343" s="6" t="s">
        <v>1855</v>
      </c>
      <c r="P343" s="15">
        <v>0.40905000000000002</v>
      </c>
      <c r="Q343" s="18"/>
    </row>
    <row r="344" spans="1:17" s="1" customFormat="1" ht="20.100000000000001" customHeight="1" x14ac:dyDescent="0.15">
      <c r="A344" s="10">
        <v>342</v>
      </c>
      <c r="B344" s="25" t="s">
        <v>1856</v>
      </c>
      <c r="C344" s="8" t="s">
        <v>1857</v>
      </c>
      <c r="D344" s="31" t="s">
        <v>1344</v>
      </c>
      <c r="E344" s="6" t="s">
        <v>198</v>
      </c>
      <c r="F344" s="25">
        <v>6</v>
      </c>
      <c r="G344" s="11"/>
      <c r="H344" s="12"/>
      <c r="I344" s="12"/>
      <c r="J344" s="6"/>
      <c r="K344" s="12"/>
      <c r="L344" s="25">
        <v>54.3</v>
      </c>
      <c r="M344" s="6">
        <f t="shared" si="5"/>
        <v>325.79999999999995</v>
      </c>
      <c r="N344" s="6"/>
      <c r="O344" s="6" t="s">
        <v>1858</v>
      </c>
      <c r="P344" s="15">
        <v>0.34560000000000002</v>
      </c>
      <c r="Q344" s="18"/>
    </row>
    <row r="345" spans="1:17" s="1" customFormat="1" ht="20.100000000000001" customHeight="1" x14ac:dyDescent="0.15">
      <c r="A345" s="10">
        <v>343</v>
      </c>
      <c r="B345" s="25" t="s">
        <v>1859</v>
      </c>
      <c r="C345" s="8" t="s">
        <v>1860</v>
      </c>
      <c r="D345" s="31" t="s">
        <v>1344</v>
      </c>
      <c r="E345" s="6" t="s">
        <v>198</v>
      </c>
      <c r="F345" s="25">
        <v>2</v>
      </c>
      <c r="G345" s="11"/>
      <c r="H345" s="12"/>
      <c r="I345" s="12"/>
      <c r="J345" s="6"/>
      <c r="K345" s="12"/>
      <c r="L345" s="25">
        <v>60.1</v>
      </c>
      <c r="M345" s="6">
        <f t="shared" ref="M345:M408" si="6">L345*F345</f>
        <v>120.2</v>
      </c>
      <c r="N345" s="6"/>
      <c r="O345" s="6" t="s">
        <v>1858</v>
      </c>
      <c r="P345" s="15">
        <v>0.1152</v>
      </c>
      <c r="Q345" s="18"/>
    </row>
    <row r="346" spans="1:17" s="1" customFormat="1" ht="20.100000000000001" customHeight="1" x14ac:dyDescent="0.15">
      <c r="A346" s="10">
        <v>344</v>
      </c>
      <c r="B346" s="25" t="s">
        <v>1861</v>
      </c>
      <c r="C346" s="8" t="s">
        <v>1862</v>
      </c>
      <c r="D346" s="31" t="s">
        <v>1344</v>
      </c>
      <c r="E346" s="6" t="s">
        <v>198</v>
      </c>
      <c r="F346" s="25">
        <v>1</v>
      </c>
      <c r="G346" s="11"/>
      <c r="H346" s="12"/>
      <c r="I346" s="12"/>
      <c r="J346" s="6"/>
      <c r="K346" s="12"/>
      <c r="L346" s="25">
        <v>35.200000000000003</v>
      </c>
      <c r="M346" s="6">
        <f t="shared" si="6"/>
        <v>35.200000000000003</v>
      </c>
      <c r="N346" s="6"/>
      <c r="O346" s="6" t="s">
        <v>1863</v>
      </c>
      <c r="P346" s="15">
        <v>3.7350000000000001E-2</v>
      </c>
      <c r="Q346" s="18"/>
    </row>
    <row r="347" spans="1:17" s="1" customFormat="1" ht="20.100000000000001" customHeight="1" x14ac:dyDescent="0.15">
      <c r="A347" s="10">
        <v>345</v>
      </c>
      <c r="B347" s="25" t="s">
        <v>1864</v>
      </c>
      <c r="C347" s="8" t="s">
        <v>1865</v>
      </c>
      <c r="D347" s="31" t="s">
        <v>1344</v>
      </c>
      <c r="E347" s="6" t="s">
        <v>198</v>
      </c>
      <c r="F347" s="25">
        <v>3</v>
      </c>
      <c r="G347" s="11"/>
      <c r="H347" s="12"/>
      <c r="I347" s="12"/>
      <c r="J347" s="6"/>
      <c r="K347" s="12"/>
      <c r="L347" s="25">
        <v>62.8</v>
      </c>
      <c r="M347" s="6">
        <f t="shared" si="6"/>
        <v>188.39999999999998</v>
      </c>
      <c r="N347" s="6"/>
      <c r="O347" s="6" t="s">
        <v>1866</v>
      </c>
      <c r="P347" s="15">
        <v>0.19980000000000001</v>
      </c>
      <c r="Q347" s="18"/>
    </row>
    <row r="348" spans="1:17" s="1" customFormat="1" ht="20.100000000000001" customHeight="1" x14ac:dyDescent="0.15">
      <c r="A348" s="10">
        <v>346</v>
      </c>
      <c r="B348" s="25" t="s">
        <v>1867</v>
      </c>
      <c r="C348" s="8" t="s">
        <v>1868</v>
      </c>
      <c r="D348" s="31" t="s">
        <v>1344</v>
      </c>
      <c r="E348" s="6" t="s">
        <v>198</v>
      </c>
      <c r="F348" s="25">
        <v>16</v>
      </c>
      <c r="G348" s="11"/>
      <c r="H348" s="12"/>
      <c r="I348" s="12"/>
      <c r="J348" s="6"/>
      <c r="K348" s="12"/>
      <c r="L348" s="25">
        <v>33.1</v>
      </c>
      <c r="M348" s="6">
        <f t="shared" si="6"/>
        <v>529.6</v>
      </c>
      <c r="N348" s="6"/>
      <c r="O348" s="6" t="s">
        <v>1869</v>
      </c>
      <c r="P348" s="15">
        <v>0.56159999999999999</v>
      </c>
      <c r="Q348" s="18"/>
    </row>
    <row r="349" spans="1:17" s="1" customFormat="1" ht="20.100000000000001" customHeight="1" x14ac:dyDescent="0.15">
      <c r="A349" s="10">
        <v>347</v>
      </c>
      <c r="B349" s="25" t="s">
        <v>1870</v>
      </c>
      <c r="C349" s="8" t="s">
        <v>1871</v>
      </c>
      <c r="D349" s="31" t="s">
        <v>1344</v>
      </c>
      <c r="E349" s="6" t="s">
        <v>198</v>
      </c>
      <c r="F349" s="25">
        <v>2</v>
      </c>
      <c r="G349" s="11"/>
      <c r="H349" s="12"/>
      <c r="I349" s="12"/>
      <c r="J349" s="6"/>
      <c r="K349" s="12"/>
      <c r="L349" s="25">
        <v>330.6</v>
      </c>
      <c r="M349" s="6">
        <f t="shared" si="6"/>
        <v>661.2</v>
      </c>
      <c r="N349" s="6"/>
      <c r="O349" s="6" t="s">
        <v>1872</v>
      </c>
      <c r="P349" s="15">
        <v>1.609272</v>
      </c>
      <c r="Q349" s="18"/>
    </row>
    <row r="350" spans="1:17" s="1" customFormat="1" ht="20.100000000000001" customHeight="1" x14ac:dyDescent="0.15">
      <c r="A350" s="10">
        <v>348</v>
      </c>
      <c r="B350" s="25" t="s">
        <v>1873</v>
      </c>
      <c r="C350" s="8" t="s">
        <v>1874</v>
      </c>
      <c r="D350" s="31" t="s">
        <v>1344</v>
      </c>
      <c r="E350" s="6" t="s">
        <v>198</v>
      </c>
      <c r="F350" s="25">
        <v>20</v>
      </c>
      <c r="G350" s="11"/>
      <c r="H350" s="12"/>
      <c r="I350" s="12"/>
      <c r="J350" s="6"/>
      <c r="K350" s="12"/>
      <c r="L350" s="25">
        <v>313.7</v>
      </c>
      <c r="M350" s="6">
        <f t="shared" si="6"/>
        <v>6274</v>
      </c>
      <c r="N350" s="6"/>
      <c r="O350" s="6" t="s">
        <v>1875</v>
      </c>
      <c r="P350" s="15">
        <v>6.4889999999999999</v>
      </c>
      <c r="Q350" s="18"/>
    </row>
    <row r="351" spans="1:17" s="1" customFormat="1" ht="20.100000000000001" customHeight="1" x14ac:dyDescent="0.15">
      <c r="A351" s="10">
        <v>349</v>
      </c>
      <c r="B351" s="25" t="s">
        <v>1876</v>
      </c>
      <c r="C351" s="8" t="s">
        <v>1877</v>
      </c>
      <c r="D351" s="31" t="s">
        <v>1344</v>
      </c>
      <c r="E351" s="6" t="s">
        <v>198</v>
      </c>
      <c r="F351" s="25">
        <v>4</v>
      </c>
      <c r="G351" s="11"/>
      <c r="H351" s="12"/>
      <c r="I351" s="12"/>
      <c r="J351" s="6"/>
      <c r="K351" s="12"/>
      <c r="L351" s="25">
        <v>322.10000000000002</v>
      </c>
      <c r="M351" s="6">
        <f t="shared" si="6"/>
        <v>1288.4000000000001</v>
      </c>
      <c r="N351" s="6"/>
      <c r="O351" s="6" t="s">
        <v>1878</v>
      </c>
      <c r="P351" s="15">
        <v>1.5263279999999999</v>
      </c>
      <c r="Q351" s="18"/>
    </row>
    <row r="352" spans="1:17" s="1" customFormat="1" ht="20.100000000000001" customHeight="1" x14ac:dyDescent="0.15">
      <c r="A352" s="10">
        <v>350</v>
      </c>
      <c r="B352" s="25" t="s">
        <v>1879</v>
      </c>
      <c r="C352" s="8" t="s">
        <v>1880</v>
      </c>
      <c r="D352" s="31" t="s">
        <v>1344</v>
      </c>
      <c r="E352" s="6" t="s">
        <v>198</v>
      </c>
      <c r="F352" s="25">
        <v>4</v>
      </c>
      <c r="G352" s="11"/>
      <c r="H352" s="12"/>
      <c r="I352" s="12"/>
      <c r="J352" s="6"/>
      <c r="K352" s="12"/>
      <c r="L352" s="25">
        <v>322.10000000000002</v>
      </c>
      <c r="M352" s="6">
        <f t="shared" si="6"/>
        <v>1288.4000000000001</v>
      </c>
      <c r="N352" s="6"/>
      <c r="O352" s="6" t="s">
        <v>1878</v>
      </c>
      <c r="P352" s="15">
        <v>1.5263279999999999</v>
      </c>
      <c r="Q352" s="18"/>
    </row>
    <row r="353" spans="1:17" s="1" customFormat="1" ht="20.100000000000001" customHeight="1" x14ac:dyDescent="0.15">
      <c r="A353" s="10">
        <v>351</v>
      </c>
      <c r="B353" s="25" t="s">
        <v>1881</v>
      </c>
      <c r="C353" s="8" t="s">
        <v>1882</v>
      </c>
      <c r="D353" s="31" t="s">
        <v>1344</v>
      </c>
      <c r="E353" s="6" t="s">
        <v>198</v>
      </c>
      <c r="F353" s="25">
        <v>6</v>
      </c>
      <c r="G353" s="11"/>
      <c r="H353" s="12"/>
      <c r="I353" s="12"/>
      <c r="J353" s="6"/>
      <c r="K353" s="12"/>
      <c r="L353" s="25">
        <v>322.10000000000002</v>
      </c>
      <c r="M353" s="6">
        <f t="shared" si="6"/>
        <v>1932.6000000000001</v>
      </c>
      <c r="N353" s="6"/>
      <c r="O353" s="6" t="s">
        <v>1878</v>
      </c>
      <c r="P353" s="15">
        <v>2.2894920000000001</v>
      </c>
      <c r="Q353" s="18"/>
    </row>
    <row r="354" spans="1:17" s="1" customFormat="1" ht="20.100000000000001" customHeight="1" x14ac:dyDescent="0.15">
      <c r="A354" s="10">
        <v>352</v>
      </c>
      <c r="B354" s="25" t="s">
        <v>1883</v>
      </c>
      <c r="C354" s="8" t="s">
        <v>1884</v>
      </c>
      <c r="D354" s="31" t="s">
        <v>1344</v>
      </c>
      <c r="E354" s="6" t="s">
        <v>198</v>
      </c>
      <c r="F354" s="25">
        <v>6</v>
      </c>
      <c r="G354" s="11"/>
      <c r="H354" s="12"/>
      <c r="I354" s="12"/>
      <c r="J354" s="6"/>
      <c r="K354" s="12"/>
      <c r="L354" s="25">
        <v>322.10000000000002</v>
      </c>
      <c r="M354" s="6">
        <f t="shared" si="6"/>
        <v>1932.6000000000001</v>
      </c>
      <c r="N354" s="6"/>
      <c r="O354" s="6" t="s">
        <v>1878</v>
      </c>
      <c r="P354" s="15">
        <v>2.2894920000000001</v>
      </c>
      <c r="Q354" s="18"/>
    </row>
    <row r="355" spans="1:17" s="1" customFormat="1" ht="20.100000000000001" customHeight="1" x14ac:dyDescent="0.15">
      <c r="A355" s="10">
        <v>353</v>
      </c>
      <c r="B355" s="25" t="s">
        <v>1885</v>
      </c>
      <c r="C355" s="8" t="s">
        <v>1886</v>
      </c>
      <c r="D355" s="31" t="s">
        <v>1344</v>
      </c>
      <c r="E355" s="6" t="s">
        <v>198</v>
      </c>
      <c r="F355" s="25">
        <v>6</v>
      </c>
      <c r="G355" s="11"/>
      <c r="H355" s="12"/>
      <c r="I355" s="12"/>
      <c r="J355" s="6"/>
      <c r="K355" s="12"/>
      <c r="L355" s="25">
        <v>322.10000000000002</v>
      </c>
      <c r="M355" s="6">
        <f t="shared" si="6"/>
        <v>1932.6000000000001</v>
      </c>
      <c r="N355" s="6"/>
      <c r="O355" s="6" t="s">
        <v>1878</v>
      </c>
      <c r="P355" s="15">
        <v>2.2894920000000001</v>
      </c>
      <c r="Q355" s="18"/>
    </row>
    <row r="356" spans="1:17" s="1" customFormat="1" ht="20.100000000000001" customHeight="1" x14ac:dyDescent="0.15">
      <c r="A356" s="10">
        <v>354</v>
      </c>
      <c r="B356" s="25" t="s">
        <v>1887</v>
      </c>
      <c r="C356" s="8" t="s">
        <v>1888</v>
      </c>
      <c r="D356" s="31" t="s">
        <v>1344</v>
      </c>
      <c r="E356" s="6" t="s">
        <v>198</v>
      </c>
      <c r="F356" s="25">
        <v>6</v>
      </c>
      <c r="G356" s="11"/>
      <c r="H356" s="12"/>
      <c r="I356" s="12"/>
      <c r="J356" s="6"/>
      <c r="K356" s="12"/>
      <c r="L356" s="25">
        <v>322.10000000000002</v>
      </c>
      <c r="M356" s="6">
        <f t="shared" si="6"/>
        <v>1932.6000000000001</v>
      </c>
      <c r="N356" s="6"/>
      <c r="O356" s="6" t="s">
        <v>1878</v>
      </c>
      <c r="P356" s="15">
        <v>2.2894920000000001</v>
      </c>
      <c r="Q356" s="18"/>
    </row>
    <row r="357" spans="1:17" s="1" customFormat="1" ht="20.100000000000001" customHeight="1" x14ac:dyDescent="0.15">
      <c r="A357" s="10">
        <v>355</v>
      </c>
      <c r="B357" s="25" t="s">
        <v>1889</v>
      </c>
      <c r="C357" s="8" t="s">
        <v>1890</v>
      </c>
      <c r="D357" s="31" t="s">
        <v>1344</v>
      </c>
      <c r="E357" s="6" t="s">
        <v>198</v>
      </c>
      <c r="F357" s="25">
        <v>2</v>
      </c>
      <c r="G357" s="11"/>
      <c r="H357" s="12"/>
      <c r="I357" s="12"/>
      <c r="J357" s="6"/>
      <c r="K357" s="12"/>
      <c r="L357" s="25">
        <v>322.10000000000002</v>
      </c>
      <c r="M357" s="6">
        <f t="shared" si="6"/>
        <v>644.20000000000005</v>
      </c>
      <c r="N357" s="6"/>
      <c r="O357" s="6" t="s">
        <v>1878</v>
      </c>
      <c r="P357" s="15">
        <v>0.76316399999999995</v>
      </c>
      <c r="Q357" s="18"/>
    </row>
    <row r="358" spans="1:17" s="1" customFormat="1" ht="20.100000000000001" customHeight="1" x14ac:dyDescent="0.15">
      <c r="A358" s="10">
        <v>356</v>
      </c>
      <c r="B358" s="25" t="s">
        <v>1891</v>
      </c>
      <c r="C358" s="8" t="s">
        <v>1892</v>
      </c>
      <c r="D358" s="31" t="s">
        <v>1344</v>
      </c>
      <c r="E358" s="6" t="s">
        <v>198</v>
      </c>
      <c r="F358" s="25">
        <v>2</v>
      </c>
      <c r="G358" s="11"/>
      <c r="H358" s="12"/>
      <c r="I358" s="12"/>
      <c r="J358" s="6"/>
      <c r="K358" s="12"/>
      <c r="L358" s="25">
        <v>322.10000000000002</v>
      </c>
      <c r="M358" s="6">
        <f t="shared" si="6"/>
        <v>644.20000000000005</v>
      </c>
      <c r="N358" s="6"/>
      <c r="O358" s="6" t="s">
        <v>1878</v>
      </c>
      <c r="P358" s="15">
        <v>0.76316399999999995</v>
      </c>
      <c r="Q358" s="18"/>
    </row>
    <row r="359" spans="1:17" s="1" customFormat="1" ht="20.100000000000001" customHeight="1" x14ac:dyDescent="0.15">
      <c r="A359" s="10">
        <v>357</v>
      </c>
      <c r="B359" s="25" t="s">
        <v>1893</v>
      </c>
      <c r="C359" s="8" t="s">
        <v>1894</v>
      </c>
      <c r="D359" s="31" t="s">
        <v>1344</v>
      </c>
      <c r="E359" s="6" t="s">
        <v>198</v>
      </c>
      <c r="F359" s="25">
        <v>4</v>
      </c>
      <c r="G359" s="11"/>
      <c r="H359" s="12"/>
      <c r="I359" s="12"/>
      <c r="J359" s="6"/>
      <c r="K359" s="12"/>
      <c r="L359" s="25">
        <v>332</v>
      </c>
      <c r="M359" s="6">
        <f t="shared" si="6"/>
        <v>1328</v>
      </c>
      <c r="N359" s="6"/>
      <c r="O359" s="6" t="s">
        <v>1878</v>
      </c>
      <c r="P359" s="15">
        <v>1.5263279999999999</v>
      </c>
      <c r="Q359" s="18"/>
    </row>
    <row r="360" spans="1:17" s="1" customFormat="1" ht="20.100000000000001" customHeight="1" x14ac:dyDescent="0.15">
      <c r="A360" s="10">
        <v>358</v>
      </c>
      <c r="B360" s="25" t="s">
        <v>1895</v>
      </c>
      <c r="C360" s="8" t="s">
        <v>1896</v>
      </c>
      <c r="D360" s="31" t="s">
        <v>1344</v>
      </c>
      <c r="E360" s="6" t="s">
        <v>198</v>
      </c>
      <c r="F360" s="25">
        <v>4</v>
      </c>
      <c r="G360" s="11"/>
      <c r="H360" s="12"/>
      <c r="I360" s="12"/>
      <c r="J360" s="6"/>
      <c r="K360" s="12"/>
      <c r="L360" s="25">
        <v>332</v>
      </c>
      <c r="M360" s="6">
        <f t="shared" si="6"/>
        <v>1328</v>
      </c>
      <c r="N360" s="6"/>
      <c r="O360" s="6" t="s">
        <v>1878</v>
      </c>
      <c r="P360" s="15">
        <v>1.5263279999999999</v>
      </c>
      <c r="Q360" s="18"/>
    </row>
    <row r="361" spans="1:17" s="1" customFormat="1" ht="20.100000000000001" customHeight="1" x14ac:dyDescent="0.15">
      <c r="A361" s="10">
        <v>359</v>
      </c>
      <c r="B361" s="25" t="s">
        <v>1897</v>
      </c>
      <c r="C361" s="8" t="s">
        <v>1898</v>
      </c>
      <c r="D361" s="31" t="s">
        <v>1344</v>
      </c>
      <c r="E361" s="6" t="s">
        <v>198</v>
      </c>
      <c r="F361" s="25">
        <v>2</v>
      </c>
      <c r="G361" s="11"/>
      <c r="H361" s="12"/>
      <c r="I361" s="12"/>
      <c r="J361" s="6"/>
      <c r="K361" s="12"/>
      <c r="L361" s="25">
        <v>328.4</v>
      </c>
      <c r="M361" s="6">
        <f t="shared" si="6"/>
        <v>656.8</v>
      </c>
      <c r="N361" s="6"/>
      <c r="O361" s="6" t="s">
        <v>1899</v>
      </c>
      <c r="P361" s="15">
        <v>0.77882399999999996</v>
      </c>
      <c r="Q361" s="18"/>
    </row>
    <row r="362" spans="1:17" s="1" customFormat="1" ht="20.100000000000001" customHeight="1" x14ac:dyDescent="0.15">
      <c r="A362" s="10">
        <v>360</v>
      </c>
      <c r="B362" s="25" t="s">
        <v>1900</v>
      </c>
      <c r="C362" s="8" t="s">
        <v>1901</v>
      </c>
      <c r="D362" s="31" t="s">
        <v>1344</v>
      </c>
      <c r="E362" s="6" t="s">
        <v>198</v>
      </c>
      <c r="F362" s="25">
        <v>2</v>
      </c>
      <c r="G362" s="11"/>
      <c r="H362" s="12"/>
      <c r="I362" s="12"/>
      <c r="J362" s="6"/>
      <c r="K362" s="12"/>
      <c r="L362" s="25">
        <v>328.4</v>
      </c>
      <c r="M362" s="6">
        <f t="shared" si="6"/>
        <v>656.8</v>
      </c>
      <c r="N362" s="6"/>
      <c r="O362" s="6" t="s">
        <v>1899</v>
      </c>
      <c r="P362" s="15">
        <v>0.77882399999999996</v>
      </c>
      <c r="Q362" s="18"/>
    </row>
    <row r="363" spans="1:17" s="1" customFormat="1" ht="20.100000000000001" customHeight="1" x14ac:dyDescent="0.15">
      <c r="A363" s="10">
        <v>361</v>
      </c>
      <c r="B363" s="25" t="s">
        <v>1902</v>
      </c>
      <c r="C363" s="8" t="s">
        <v>1903</v>
      </c>
      <c r="D363" s="31" t="s">
        <v>1344</v>
      </c>
      <c r="E363" s="6" t="s">
        <v>198</v>
      </c>
      <c r="F363" s="25">
        <v>2</v>
      </c>
      <c r="G363" s="11"/>
      <c r="H363" s="12"/>
      <c r="I363" s="12"/>
      <c r="J363" s="6"/>
      <c r="K363" s="12"/>
      <c r="L363" s="25">
        <v>320</v>
      </c>
      <c r="M363" s="6">
        <f t="shared" si="6"/>
        <v>640</v>
      </c>
      <c r="N363" s="6"/>
      <c r="O363" s="6" t="s">
        <v>1904</v>
      </c>
      <c r="P363" s="15">
        <v>0.76838399999999996</v>
      </c>
      <c r="Q363" s="18"/>
    </row>
    <row r="364" spans="1:17" s="1" customFormat="1" ht="20.100000000000001" customHeight="1" x14ac:dyDescent="0.15">
      <c r="A364" s="10">
        <v>362</v>
      </c>
      <c r="B364" s="25" t="s">
        <v>1905</v>
      </c>
      <c r="C364" s="8" t="s">
        <v>1906</v>
      </c>
      <c r="D364" s="31" t="s">
        <v>1344</v>
      </c>
      <c r="E364" s="6" t="s">
        <v>198</v>
      </c>
      <c r="F364" s="25">
        <v>2</v>
      </c>
      <c r="G364" s="11"/>
      <c r="H364" s="12"/>
      <c r="I364" s="12"/>
      <c r="J364" s="6"/>
      <c r="K364" s="12"/>
      <c r="L364" s="25">
        <v>315.7</v>
      </c>
      <c r="M364" s="6">
        <f t="shared" si="6"/>
        <v>631.4</v>
      </c>
      <c r="N364" s="6"/>
      <c r="O364" s="6" t="s">
        <v>1907</v>
      </c>
      <c r="P364" s="15">
        <v>0.74750399999999995</v>
      </c>
      <c r="Q364" s="18"/>
    </row>
    <row r="365" spans="1:17" s="1" customFormat="1" ht="20.100000000000001" customHeight="1" x14ac:dyDescent="0.15">
      <c r="A365" s="10">
        <v>363</v>
      </c>
      <c r="B365" s="25" t="s">
        <v>1908</v>
      </c>
      <c r="C365" s="8" t="s">
        <v>1909</v>
      </c>
      <c r="D365" s="31" t="s">
        <v>1344</v>
      </c>
      <c r="E365" s="6" t="s">
        <v>198</v>
      </c>
      <c r="F365" s="25">
        <v>2</v>
      </c>
      <c r="G365" s="11"/>
      <c r="H365" s="12"/>
      <c r="I365" s="12"/>
      <c r="J365" s="6"/>
      <c r="K365" s="12"/>
      <c r="L365" s="25">
        <v>315.7</v>
      </c>
      <c r="M365" s="6">
        <f t="shared" si="6"/>
        <v>631.4</v>
      </c>
      <c r="N365" s="6"/>
      <c r="O365" s="6" t="s">
        <v>1907</v>
      </c>
      <c r="P365" s="15">
        <v>0.74750399999999995</v>
      </c>
      <c r="Q365" s="18"/>
    </row>
    <row r="366" spans="1:17" s="1" customFormat="1" ht="20.100000000000001" customHeight="1" x14ac:dyDescent="0.15">
      <c r="A366" s="10">
        <v>364</v>
      </c>
      <c r="B366" s="25" t="s">
        <v>1910</v>
      </c>
      <c r="C366" s="8" t="s">
        <v>1911</v>
      </c>
      <c r="D366" s="31" t="s">
        <v>1344</v>
      </c>
      <c r="E366" s="6" t="s">
        <v>198</v>
      </c>
      <c r="F366" s="25">
        <v>2</v>
      </c>
      <c r="G366" s="11"/>
      <c r="H366" s="12"/>
      <c r="I366" s="12"/>
      <c r="J366" s="6"/>
      <c r="K366" s="12"/>
      <c r="L366" s="25">
        <v>324.60000000000002</v>
      </c>
      <c r="M366" s="6">
        <f t="shared" si="6"/>
        <v>649.20000000000005</v>
      </c>
      <c r="N366" s="6"/>
      <c r="O366" s="6" t="s">
        <v>1912</v>
      </c>
      <c r="P366" s="15">
        <v>1.6266240000000001</v>
      </c>
      <c r="Q366" s="18"/>
    </row>
    <row r="367" spans="1:17" s="1" customFormat="1" ht="20.100000000000001" customHeight="1" x14ac:dyDescent="0.15">
      <c r="A367" s="10">
        <v>365</v>
      </c>
      <c r="B367" s="25" t="s">
        <v>1913</v>
      </c>
      <c r="C367" s="8" t="s">
        <v>1914</v>
      </c>
      <c r="D367" s="31" t="s">
        <v>1344</v>
      </c>
      <c r="E367" s="6" t="s">
        <v>198</v>
      </c>
      <c r="F367" s="25">
        <v>4</v>
      </c>
      <c r="G367" s="11"/>
      <c r="H367" s="12"/>
      <c r="I367" s="12"/>
      <c r="J367" s="6"/>
      <c r="K367" s="12"/>
      <c r="L367" s="25">
        <v>241</v>
      </c>
      <c r="M367" s="6">
        <f t="shared" si="6"/>
        <v>964</v>
      </c>
      <c r="N367" s="6"/>
      <c r="O367" s="6" t="s">
        <v>1915</v>
      </c>
      <c r="P367" s="15">
        <v>1.0224</v>
      </c>
      <c r="Q367" s="18"/>
    </row>
    <row r="368" spans="1:17" s="1" customFormat="1" ht="20.100000000000001" customHeight="1" x14ac:dyDescent="0.15">
      <c r="A368" s="10">
        <v>366</v>
      </c>
      <c r="B368" s="25" t="s">
        <v>1916</v>
      </c>
      <c r="C368" s="8" t="s">
        <v>1917</v>
      </c>
      <c r="D368" s="31" t="s">
        <v>1344</v>
      </c>
      <c r="E368" s="6" t="s">
        <v>198</v>
      </c>
      <c r="F368" s="25">
        <v>1</v>
      </c>
      <c r="G368" s="11"/>
      <c r="H368" s="12"/>
      <c r="I368" s="12"/>
      <c r="J368" s="6"/>
      <c r="K368" s="12"/>
      <c r="L368" s="25">
        <v>239.6</v>
      </c>
      <c r="M368" s="6">
        <f t="shared" si="6"/>
        <v>239.6</v>
      </c>
      <c r="N368" s="6"/>
      <c r="O368" s="6" t="s">
        <v>1918</v>
      </c>
      <c r="P368" s="15">
        <v>0.25109999999999999</v>
      </c>
      <c r="Q368" s="18"/>
    </row>
    <row r="369" spans="1:17" s="1" customFormat="1" ht="20.100000000000001" customHeight="1" x14ac:dyDescent="0.15">
      <c r="A369" s="10">
        <v>367</v>
      </c>
      <c r="B369" s="25" t="s">
        <v>1919</v>
      </c>
      <c r="C369" s="8" t="s">
        <v>1920</v>
      </c>
      <c r="D369" s="31" t="s">
        <v>1344</v>
      </c>
      <c r="E369" s="6" t="s">
        <v>198</v>
      </c>
      <c r="F369" s="25">
        <v>1</v>
      </c>
      <c r="G369" s="11"/>
      <c r="H369" s="12"/>
      <c r="I369" s="12"/>
      <c r="J369" s="6"/>
      <c r="K369" s="12"/>
      <c r="L369" s="25">
        <v>242.5</v>
      </c>
      <c r="M369" s="6">
        <f t="shared" si="6"/>
        <v>242.5</v>
      </c>
      <c r="N369" s="6"/>
      <c r="O369" s="6" t="s">
        <v>1918</v>
      </c>
      <c r="P369" s="15">
        <v>0.25109999999999999</v>
      </c>
      <c r="Q369" s="18"/>
    </row>
    <row r="370" spans="1:17" s="1" customFormat="1" ht="20.100000000000001" customHeight="1" x14ac:dyDescent="0.15">
      <c r="A370" s="10">
        <v>368</v>
      </c>
      <c r="B370" s="25" t="s">
        <v>1921</v>
      </c>
      <c r="C370" s="8" t="s">
        <v>1922</v>
      </c>
      <c r="D370" s="31" t="s">
        <v>1344</v>
      </c>
      <c r="E370" s="6" t="s">
        <v>198</v>
      </c>
      <c r="F370" s="25">
        <v>2</v>
      </c>
      <c r="G370" s="11"/>
      <c r="H370" s="12"/>
      <c r="I370" s="12"/>
      <c r="J370" s="6"/>
      <c r="K370" s="12"/>
      <c r="L370" s="25">
        <v>183.1</v>
      </c>
      <c r="M370" s="6">
        <f t="shared" si="6"/>
        <v>366.2</v>
      </c>
      <c r="N370" s="6"/>
      <c r="O370" s="6" t="s">
        <v>1923</v>
      </c>
      <c r="P370" s="15">
        <v>0.37619999999999998</v>
      </c>
      <c r="Q370" s="18"/>
    </row>
    <row r="371" spans="1:17" s="1" customFormat="1" ht="20.100000000000001" customHeight="1" x14ac:dyDescent="0.15">
      <c r="A371" s="10">
        <v>369</v>
      </c>
      <c r="B371" s="25" t="s">
        <v>1924</v>
      </c>
      <c r="C371" s="8" t="s">
        <v>1925</v>
      </c>
      <c r="D371" s="31" t="s">
        <v>1344</v>
      </c>
      <c r="E371" s="6" t="s">
        <v>198</v>
      </c>
      <c r="F371" s="25">
        <v>4</v>
      </c>
      <c r="G371" s="11"/>
      <c r="H371" s="12"/>
      <c r="I371" s="12"/>
      <c r="J371" s="6"/>
      <c r="K371" s="12"/>
      <c r="L371" s="25">
        <v>117.9</v>
      </c>
      <c r="M371" s="6">
        <f t="shared" si="6"/>
        <v>471.6</v>
      </c>
      <c r="N371" s="6"/>
      <c r="O371" s="6" t="s">
        <v>1926</v>
      </c>
      <c r="P371" s="15">
        <v>0.50039999999999996</v>
      </c>
      <c r="Q371" s="18"/>
    </row>
    <row r="372" spans="1:17" s="1" customFormat="1" ht="20.100000000000001" customHeight="1" x14ac:dyDescent="0.15">
      <c r="A372" s="10">
        <v>370</v>
      </c>
      <c r="B372" s="25" t="s">
        <v>1927</v>
      </c>
      <c r="C372" s="8" t="s">
        <v>1928</v>
      </c>
      <c r="D372" s="31" t="s">
        <v>1344</v>
      </c>
      <c r="E372" s="6" t="s">
        <v>198</v>
      </c>
      <c r="F372" s="25">
        <v>2</v>
      </c>
      <c r="G372" s="11"/>
      <c r="H372" s="12"/>
      <c r="I372" s="12"/>
      <c r="J372" s="6"/>
      <c r="K372" s="12"/>
      <c r="L372" s="25">
        <v>119.5</v>
      </c>
      <c r="M372" s="6">
        <f t="shared" si="6"/>
        <v>239</v>
      </c>
      <c r="N372" s="6"/>
      <c r="O372" s="6" t="s">
        <v>1929</v>
      </c>
      <c r="P372" s="15">
        <v>0.2412</v>
      </c>
      <c r="Q372" s="18"/>
    </row>
    <row r="373" spans="1:17" s="1" customFormat="1" ht="20.100000000000001" customHeight="1" x14ac:dyDescent="0.15">
      <c r="A373" s="10">
        <v>371</v>
      </c>
      <c r="B373" s="25" t="s">
        <v>1930</v>
      </c>
      <c r="C373" s="8" t="s">
        <v>1931</v>
      </c>
      <c r="D373" s="31" t="s">
        <v>1344</v>
      </c>
      <c r="E373" s="6" t="s">
        <v>198</v>
      </c>
      <c r="F373" s="25">
        <v>4</v>
      </c>
      <c r="G373" s="11"/>
      <c r="H373" s="12"/>
      <c r="I373" s="12"/>
      <c r="J373" s="6"/>
      <c r="K373" s="12"/>
      <c r="L373" s="25">
        <v>58.5</v>
      </c>
      <c r="M373" s="6">
        <f t="shared" si="6"/>
        <v>234</v>
      </c>
      <c r="N373" s="6"/>
      <c r="O373" s="6" t="s">
        <v>1932</v>
      </c>
      <c r="P373" s="15">
        <v>0.24840000000000001</v>
      </c>
      <c r="Q373" s="18"/>
    </row>
    <row r="374" spans="1:17" s="1" customFormat="1" ht="20.100000000000001" customHeight="1" x14ac:dyDescent="0.15">
      <c r="A374" s="10">
        <v>372</v>
      </c>
      <c r="B374" s="25" t="s">
        <v>1933</v>
      </c>
      <c r="C374" s="8" t="s">
        <v>1934</v>
      </c>
      <c r="D374" s="31" t="s">
        <v>1344</v>
      </c>
      <c r="E374" s="6" t="s">
        <v>198</v>
      </c>
      <c r="F374" s="25">
        <v>1</v>
      </c>
      <c r="G374" s="11"/>
      <c r="H374" s="12"/>
      <c r="I374" s="12"/>
      <c r="J374" s="6"/>
      <c r="K374" s="12"/>
      <c r="L374" s="25">
        <v>308.2</v>
      </c>
      <c r="M374" s="6">
        <f t="shared" si="6"/>
        <v>308.2</v>
      </c>
      <c r="N374" s="6"/>
      <c r="O374" s="6" t="s">
        <v>1935</v>
      </c>
      <c r="P374" s="15">
        <v>0.32085000000000002</v>
      </c>
      <c r="Q374" s="18"/>
    </row>
    <row r="375" spans="1:17" s="1" customFormat="1" ht="20.100000000000001" customHeight="1" x14ac:dyDescent="0.15">
      <c r="A375" s="10">
        <v>373</v>
      </c>
      <c r="B375" s="25" t="s">
        <v>1936</v>
      </c>
      <c r="C375" s="8" t="s">
        <v>1937</v>
      </c>
      <c r="D375" s="31" t="s">
        <v>1344</v>
      </c>
      <c r="E375" s="6" t="s">
        <v>198</v>
      </c>
      <c r="F375" s="25">
        <v>1</v>
      </c>
      <c r="G375" s="11"/>
      <c r="H375" s="12"/>
      <c r="I375" s="12"/>
      <c r="J375" s="6"/>
      <c r="K375" s="12"/>
      <c r="L375" s="25">
        <v>326.8</v>
      </c>
      <c r="M375" s="6">
        <f t="shared" si="6"/>
        <v>326.8</v>
      </c>
      <c r="N375" s="6"/>
      <c r="O375" s="6" t="s">
        <v>1938</v>
      </c>
      <c r="P375" s="15">
        <v>0.69596999999999998</v>
      </c>
      <c r="Q375" s="18"/>
    </row>
    <row r="376" spans="1:17" s="1" customFormat="1" ht="20.100000000000001" customHeight="1" x14ac:dyDescent="0.15">
      <c r="A376" s="10">
        <v>374</v>
      </c>
      <c r="B376" s="25" t="s">
        <v>1939</v>
      </c>
      <c r="C376" s="8" t="s">
        <v>1940</v>
      </c>
      <c r="D376" s="31" t="s">
        <v>1344</v>
      </c>
      <c r="E376" s="6" t="s">
        <v>198</v>
      </c>
      <c r="F376" s="25">
        <v>1</v>
      </c>
      <c r="G376" s="11"/>
      <c r="H376" s="12"/>
      <c r="I376" s="12"/>
      <c r="J376" s="6"/>
      <c r="K376" s="12"/>
      <c r="L376" s="25">
        <v>326.8</v>
      </c>
      <c r="M376" s="6">
        <f t="shared" si="6"/>
        <v>326.8</v>
      </c>
      <c r="N376" s="6"/>
      <c r="O376" s="6" t="s">
        <v>1938</v>
      </c>
      <c r="P376" s="15">
        <v>0.69596999999999998</v>
      </c>
      <c r="Q376" s="18"/>
    </row>
    <row r="377" spans="1:17" s="1" customFormat="1" ht="20.100000000000001" customHeight="1" x14ac:dyDescent="0.15">
      <c r="A377" s="10">
        <v>375</v>
      </c>
      <c r="B377" s="25" t="s">
        <v>1941</v>
      </c>
      <c r="C377" s="8" t="s">
        <v>1942</v>
      </c>
      <c r="D377" s="31" t="s">
        <v>1344</v>
      </c>
      <c r="E377" s="6" t="s">
        <v>198</v>
      </c>
      <c r="F377" s="25">
        <v>1</v>
      </c>
      <c r="G377" s="11"/>
      <c r="H377" s="12"/>
      <c r="I377" s="12"/>
      <c r="J377" s="6"/>
      <c r="K377" s="12"/>
      <c r="L377" s="25">
        <v>320.89999999999998</v>
      </c>
      <c r="M377" s="6">
        <f t="shared" si="6"/>
        <v>320.89999999999998</v>
      </c>
      <c r="N377" s="6"/>
      <c r="O377" s="6" t="s">
        <v>1943</v>
      </c>
      <c r="P377" s="15">
        <v>0.49477500000000002</v>
      </c>
      <c r="Q377" s="18"/>
    </row>
    <row r="378" spans="1:17" s="1" customFormat="1" ht="20.100000000000001" customHeight="1" x14ac:dyDescent="0.15">
      <c r="A378" s="10">
        <v>376</v>
      </c>
      <c r="B378" s="25" t="s">
        <v>1944</v>
      </c>
      <c r="C378" s="8" t="s">
        <v>1945</v>
      </c>
      <c r="D378" s="31" t="s">
        <v>1344</v>
      </c>
      <c r="E378" s="6" t="s">
        <v>198</v>
      </c>
      <c r="F378" s="25">
        <v>1</v>
      </c>
      <c r="G378" s="11"/>
      <c r="H378" s="12"/>
      <c r="I378" s="12"/>
      <c r="J378" s="6"/>
      <c r="K378" s="12"/>
      <c r="L378" s="25">
        <v>320.89999999999998</v>
      </c>
      <c r="M378" s="6">
        <f t="shared" si="6"/>
        <v>320.89999999999998</v>
      </c>
      <c r="N378" s="6"/>
      <c r="O378" s="6" t="s">
        <v>1943</v>
      </c>
      <c r="P378" s="15">
        <v>0.49477500000000002</v>
      </c>
      <c r="Q378" s="18"/>
    </row>
    <row r="379" spans="1:17" s="1" customFormat="1" ht="20.100000000000001" customHeight="1" x14ac:dyDescent="0.15">
      <c r="A379" s="10">
        <v>377</v>
      </c>
      <c r="B379" s="25" t="s">
        <v>1946</v>
      </c>
      <c r="C379" s="8" t="s">
        <v>1947</v>
      </c>
      <c r="D379" s="31" t="s">
        <v>1344</v>
      </c>
      <c r="E379" s="6" t="s">
        <v>198</v>
      </c>
      <c r="F379" s="25">
        <v>8</v>
      </c>
      <c r="G379" s="11"/>
      <c r="H379" s="12"/>
      <c r="I379" s="12"/>
      <c r="J379" s="6"/>
      <c r="K379" s="12"/>
      <c r="L379" s="25">
        <v>103.2</v>
      </c>
      <c r="M379" s="6">
        <f t="shared" si="6"/>
        <v>825.6</v>
      </c>
      <c r="N379" s="6"/>
      <c r="O379" s="6" t="s">
        <v>1948</v>
      </c>
      <c r="P379" s="15">
        <v>0.87839999999999996</v>
      </c>
      <c r="Q379" s="18"/>
    </row>
    <row r="380" spans="1:17" s="1" customFormat="1" ht="20.100000000000001" customHeight="1" x14ac:dyDescent="0.15">
      <c r="A380" s="10">
        <v>378</v>
      </c>
      <c r="B380" s="25" t="s">
        <v>1949</v>
      </c>
      <c r="C380" s="8" t="s">
        <v>1950</v>
      </c>
      <c r="D380" s="31" t="s">
        <v>1344</v>
      </c>
      <c r="E380" s="6" t="s">
        <v>198</v>
      </c>
      <c r="F380" s="25">
        <v>7</v>
      </c>
      <c r="G380" s="11"/>
      <c r="H380" s="12"/>
      <c r="I380" s="12"/>
      <c r="J380" s="6"/>
      <c r="K380" s="12"/>
      <c r="L380" s="25">
        <v>115.7</v>
      </c>
      <c r="M380" s="6">
        <f t="shared" si="6"/>
        <v>809.9</v>
      </c>
      <c r="N380" s="6"/>
      <c r="O380" s="6" t="s">
        <v>1951</v>
      </c>
      <c r="P380" s="15">
        <v>1.1529</v>
      </c>
      <c r="Q380" s="18"/>
    </row>
    <row r="381" spans="1:17" s="1" customFormat="1" ht="20.100000000000001" customHeight="1" x14ac:dyDescent="0.15">
      <c r="A381" s="10">
        <v>379</v>
      </c>
      <c r="B381" s="25" t="s">
        <v>1952</v>
      </c>
      <c r="C381" s="8" t="s">
        <v>1953</v>
      </c>
      <c r="D381" s="31" t="s">
        <v>1344</v>
      </c>
      <c r="E381" s="6" t="s">
        <v>198</v>
      </c>
      <c r="F381" s="25">
        <v>7</v>
      </c>
      <c r="G381" s="11"/>
      <c r="H381" s="12"/>
      <c r="I381" s="12"/>
      <c r="J381" s="6"/>
      <c r="K381" s="12"/>
      <c r="L381" s="25">
        <v>115.7</v>
      </c>
      <c r="M381" s="6">
        <f t="shared" si="6"/>
        <v>809.9</v>
      </c>
      <c r="N381" s="6"/>
      <c r="O381" s="6" t="s">
        <v>1954</v>
      </c>
      <c r="P381" s="15">
        <v>1.1956</v>
      </c>
      <c r="Q381" s="18"/>
    </row>
    <row r="382" spans="1:17" s="1" customFormat="1" ht="20.100000000000001" customHeight="1" x14ac:dyDescent="0.15">
      <c r="A382" s="10">
        <v>380</v>
      </c>
      <c r="B382" s="25" t="s">
        <v>1955</v>
      </c>
      <c r="C382" s="8" t="s">
        <v>1956</v>
      </c>
      <c r="D382" s="31" t="s">
        <v>1344</v>
      </c>
      <c r="E382" s="6" t="s">
        <v>198</v>
      </c>
      <c r="F382" s="25">
        <v>8</v>
      </c>
      <c r="G382" s="11"/>
      <c r="H382" s="12"/>
      <c r="I382" s="12"/>
      <c r="J382" s="6"/>
      <c r="K382" s="12"/>
      <c r="L382" s="25">
        <v>111.5</v>
      </c>
      <c r="M382" s="6">
        <f t="shared" si="6"/>
        <v>892</v>
      </c>
      <c r="N382" s="6"/>
      <c r="O382" s="6" t="s">
        <v>1954</v>
      </c>
      <c r="P382" s="15">
        <v>1.3664000000000001</v>
      </c>
      <c r="Q382" s="18"/>
    </row>
    <row r="383" spans="1:17" s="1" customFormat="1" ht="20.100000000000001" customHeight="1" x14ac:dyDescent="0.15">
      <c r="A383" s="10">
        <v>381</v>
      </c>
      <c r="B383" s="25" t="s">
        <v>1957</v>
      </c>
      <c r="C383" s="8" t="s">
        <v>1958</v>
      </c>
      <c r="D383" s="31" t="s">
        <v>1344</v>
      </c>
      <c r="E383" s="6" t="s">
        <v>198</v>
      </c>
      <c r="F383" s="25">
        <v>8</v>
      </c>
      <c r="G383" s="11"/>
      <c r="H383" s="12"/>
      <c r="I383" s="12"/>
      <c r="J383" s="6"/>
      <c r="K383" s="12"/>
      <c r="L383" s="25">
        <v>111.5</v>
      </c>
      <c r="M383" s="6">
        <f t="shared" si="6"/>
        <v>892</v>
      </c>
      <c r="N383" s="6"/>
      <c r="O383" s="6" t="s">
        <v>1954</v>
      </c>
      <c r="P383" s="15">
        <v>1.3664000000000001</v>
      </c>
      <c r="Q383" s="18"/>
    </row>
    <row r="384" spans="1:17" s="1" customFormat="1" ht="20.100000000000001" customHeight="1" x14ac:dyDescent="0.15">
      <c r="A384" s="10">
        <v>382</v>
      </c>
      <c r="B384" s="25" t="s">
        <v>1959</v>
      </c>
      <c r="C384" s="8" t="s">
        <v>1960</v>
      </c>
      <c r="D384" s="31" t="s">
        <v>1344</v>
      </c>
      <c r="E384" s="6" t="s">
        <v>198</v>
      </c>
      <c r="F384" s="25">
        <v>2</v>
      </c>
      <c r="G384" s="11"/>
      <c r="H384" s="12"/>
      <c r="I384" s="12"/>
      <c r="J384" s="6"/>
      <c r="K384" s="12"/>
      <c r="L384" s="25">
        <v>107.4</v>
      </c>
      <c r="M384" s="6">
        <f t="shared" si="6"/>
        <v>214.8</v>
      </c>
      <c r="N384" s="6"/>
      <c r="O384" s="6" t="s">
        <v>1954</v>
      </c>
      <c r="P384" s="15">
        <v>0.34160000000000001</v>
      </c>
      <c r="Q384" s="18"/>
    </row>
    <row r="385" spans="1:17" s="1" customFormat="1" ht="20.100000000000001" customHeight="1" x14ac:dyDescent="0.15">
      <c r="A385" s="10">
        <v>383</v>
      </c>
      <c r="B385" s="25" t="s">
        <v>1961</v>
      </c>
      <c r="C385" s="8" t="s">
        <v>1962</v>
      </c>
      <c r="D385" s="31" t="s">
        <v>1344</v>
      </c>
      <c r="E385" s="6" t="s">
        <v>198</v>
      </c>
      <c r="F385" s="25">
        <v>2</v>
      </c>
      <c r="G385" s="11"/>
      <c r="H385" s="12"/>
      <c r="I385" s="12"/>
      <c r="J385" s="6"/>
      <c r="K385" s="12"/>
      <c r="L385" s="25">
        <v>107.4</v>
      </c>
      <c r="M385" s="6">
        <f t="shared" si="6"/>
        <v>214.8</v>
      </c>
      <c r="N385" s="6"/>
      <c r="O385" s="6" t="s">
        <v>1954</v>
      </c>
      <c r="P385" s="15">
        <v>0.34160000000000001</v>
      </c>
      <c r="Q385" s="18"/>
    </row>
    <row r="386" spans="1:17" s="1" customFormat="1" ht="20.100000000000001" customHeight="1" x14ac:dyDescent="0.15">
      <c r="A386" s="10">
        <v>384</v>
      </c>
      <c r="B386" s="25" t="s">
        <v>1963</v>
      </c>
      <c r="C386" s="8" t="s">
        <v>1964</v>
      </c>
      <c r="D386" s="31" t="s">
        <v>1344</v>
      </c>
      <c r="E386" s="6" t="s">
        <v>198</v>
      </c>
      <c r="F386" s="25">
        <v>2</v>
      </c>
      <c r="G386" s="11"/>
      <c r="H386" s="12"/>
      <c r="I386" s="12"/>
      <c r="J386" s="6"/>
      <c r="K386" s="12"/>
      <c r="L386" s="25">
        <v>136</v>
      </c>
      <c r="M386" s="6">
        <f t="shared" si="6"/>
        <v>272</v>
      </c>
      <c r="N386" s="6"/>
      <c r="O386" s="6" t="s">
        <v>1965</v>
      </c>
      <c r="P386" s="15">
        <v>0.28889999999999999</v>
      </c>
      <c r="Q386" s="18"/>
    </row>
    <row r="387" spans="1:17" s="1" customFormat="1" ht="20.100000000000001" customHeight="1" x14ac:dyDescent="0.15">
      <c r="A387" s="10">
        <v>385</v>
      </c>
      <c r="B387" s="25" t="s">
        <v>1966</v>
      </c>
      <c r="C387" s="8" t="s">
        <v>1967</v>
      </c>
      <c r="D387" s="31" t="s">
        <v>1344</v>
      </c>
      <c r="E387" s="6" t="s">
        <v>198</v>
      </c>
      <c r="F387" s="25">
        <v>2</v>
      </c>
      <c r="G387" s="11"/>
      <c r="H387" s="12"/>
      <c r="I387" s="12"/>
      <c r="J387" s="6"/>
      <c r="K387" s="12"/>
      <c r="L387" s="25">
        <v>169.9</v>
      </c>
      <c r="M387" s="6">
        <f t="shared" si="6"/>
        <v>339.8</v>
      </c>
      <c r="N387" s="6"/>
      <c r="O387" s="6" t="s">
        <v>1968</v>
      </c>
      <c r="P387" s="15">
        <v>0.3609</v>
      </c>
      <c r="Q387" s="18"/>
    </row>
    <row r="388" spans="1:17" s="1" customFormat="1" ht="20.100000000000001" customHeight="1" x14ac:dyDescent="0.15">
      <c r="A388" s="10">
        <v>386</v>
      </c>
      <c r="B388" s="25" t="s">
        <v>1969</v>
      </c>
      <c r="C388" s="8" t="s">
        <v>1970</v>
      </c>
      <c r="D388" s="31" t="s">
        <v>1344</v>
      </c>
      <c r="E388" s="6" t="s">
        <v>198</v>
      </c>
      <c r="F388" s="25">
        <v>4</v>
      </c>
      <c r="G388" s="11"/>
      <c r="H388" s="12"/>
      <c r="I388" s="12"/>
      <c r="J388" s="6"/>
      <c r="K388" s="12"/>
      <c r="L388" s="25">
        <v>62.8</v>
      </c>
      <c r="M388" s="6">
        <f t="shared" si="6"/>
        <v>251.2</v>
      </c>
      <c r="N388" s="6"/>
      <c r="O388" s="6" t="s">
        <v>1866</v>
      </c>
      <c r="P388" s="15">
        <v>0.26640000000000003</v>
      </c>
      <c r="Q388" s="18"/>
    </row>
    <row r="389" spans="1:17" s="1" customFormat="1" ht="20.100000000000001" customHeight="1" x14ac:dyDescent="0.15">
      <c r="A389" s="10">
        <v>387</v>
      </c>
      <c r="B389" s="25" t="s">
        <v>1971</v>
      </c>
      <c r="C389" s="8" t="s">
        <v>1972</v>
      </c>
      <c r="D389" s="31" t="s">
        <v>1344</v>
      </c>
      <c r="E389" s="6" t="s">
        <v>198</v>
      </c>
      <c r="F389" s="25">
        <v>1</v>
      </c>
      <c r="G389" s="11"/>
      <c r="H389" s="12"/>
      <c r="I389" s="12"/>
      <c r="J389" s="6"/>
      <c r="K389" s="12"/>
      <c r="L389" s="25">
        <v>308.2</v>
      </c>
      <c r="M389" s="6">
        <f t="shared" si="6"/>
        <v>308.2</v>
      </c>
      <c r="N389" s="6"/>
      <c r="O389" s="6" t="s">
        <v>1935</v>
      </c>
      <c r="P389" s="15">
        <v>0.32085000000000002</v>
      </c>
      <c r="Q389" s="18"/>
    </row>
    <row r="390" spans="1:17" s="1" customFormat="1" ht="20.100000000000001" customHeight="1" x14ac:dyDescent="0.15">
      <c r="A390" s="10">
        <v>388</v>
      </c>
      <c r="B390" s="25" t="s">
        <v>1973</v>
      </c>
      <c r="C390" s="8" t="s">
        <v>1974</v>
      </c>
      <c r="D390" s="31" t="s">
        <v>1344</v>
      </c>
      <c r="E390" s="6" t="s">
        <v>198</v>
      </c>
      <c r="F390" s="25">
        <v>1</v>
      </c>
      <c r="G390" s="11"/>
      <c r="H390" s="12"/>
      <c r="I390" s="12"/>
      <c r="J390" s="6"/>
      <c r="K390" s="12"/>
      <c r="L390" s="25">
        <v>305.39999999999998</v>
      </c>
      <c r="M390" s="6">
        <f t="shared" si="6"/>
        <v>305.39999999999998</v>
      </c>
      <c r="N390" s="6"/>
      <c r="O390" s="6" t="s">
        <v>1935</v>
      </c>
      <c r="P390" s="15">
        <v>0.32085000000000002</v>
      </c>
      <c r="Q390" s="18"/>
    </row>
    <row r="391" spans="1:17" s="1" customFormat="1" ht="20.100000000000001" customHeight="1" x14ac:dyDescent="0.15">
      <c r="A391" s="10">
        <v>389</v>
      </c>
      <c r="B391" s="25" t="s">
        <v>1975</v>
      </c>
      <c r="C391" s="8" t="s">
        <v>1976</v>
      </c>
      <c r="D391" s="31" t="s">
        <v>1344</v>
      </c>
      <c r="E391" s="6" t="s">
        <v>198</v>
      </c>
      <c r="F391" s="25">
        <v>1</v>
      </c>
      <c r="G391" s="11"/>
      <c r="H391" s="12"/>
      <c r="I391" s="12"/>
      <c r="J391" s="6"/>
      <c r="K391" s="12"/>
      <c r="L391" s="25">
        <v>305.39999999999998</v>
      </c>
      <c r="M391" s="6">
        <f t="shared" si="6"/>
        <v>305.39999999999998</v>
      </c>
      <c r="N391" s="6"/>
      <c r="O391" s="6" t="s">
        <v>1935</v>
      </c>
      <c r="P391" s="15">
        <v>0.32085000000000002</v>
      </c>
      <c r="Q391" s="18"/>
    </row>
    <row r="392" spans="1:17" s="1" customFormat="1" ht="20.100000000000001" customHeight="1" x14ac:dyDescent="0.15">
      <c r="A392" s="10">
        <v>390</v>
      </c>
      <c r="B392" s="25" t="s">
        <v>1977</v>
      </c>
      <c r="C392" s="8" t="s">
        <v>1978</v>
      </c>
      <c r="D392" s="31" t="s">
        <v>1344</v>
      </c>
      <c r="E392" s="6" t="s">
        <v>198</v>
      </c>
      <c r="F392" s="25">
        <v>4</v>
      </c>
      <c r="G392" s="11"/>
      <c r="H392" s="12"/>
      <c r="I392" s="12"/>
      <c r="J392" s="6"/>
      <c r="K392" s="12"/>
      <c r="L392" s="25">
        <v>296.60000000000002</v>
      </c>
      <c r="M392" s="6">
        <f t="shared" si="6"/>
        <v>1186.4000000000001</v>
      </c>
      <c r="N392" s="6"/>
      <c r="O392" s="6" t="s">
        <v>1979</v>
      </c>
      <c r="P392" s="15">
        <v>1.26</v>
      </c>
      <c r="Q392" s="18"/>
    </row>
    <row r="393" spans="1:17" s="1" customFormat="1" ht="20.100000000000001" customHeight="1" x14ac:dyDescent="0.15">
      <c r="A393" s="10">
        <v>391</v>
      </c>
      <c r="B393" s="25" t="s">
        <v>1980</v>
      </c>
      <c r="C393" s="8" t="s">
        <v>1981</v>
      </c>
      <c r="D393" s="31" t="s">
        <v>1344</v>
      </c>
      <c r="E393" s="6" t="s">
        <v>198</v>
      </c>
      <c r="F393" s="25">
        <v>9</v>
      </c>
      <c r="G393" s="11"/>
      <c r="H393" s="12"/>
      <c r="I393" s="12"/>
      <c r="J393" s="6"/>
      <c r="K393" s="12"/>
      <c r="L393" s="25">
        <v>40.1</v>
      </c>
      <c r="M393" s="6">
        <f t="shared" si="6"/>
        <v>360.90000000000003</v>
      </c>
      <c r="N393" s="6"/>
      <c r="O393" s="6" t="s">
        <v>1982</v>
      </c>
      <c r="P393" s="15">
        <v>0.54810000000000003</v>
      </c>
      <c r="Q393" s="18"/>
    </row>
    <row r="394" spans="1:17" s="1" customFormat="1" ht="20.100000000000001" customHeight="1" x14ac:dyDescent="0.15">
      <c r="A394" s="10">
        <v>392</v>
      </c>
      <c r="B394" s="25" t="s">
        <v>1983</v>
      </c>
      <c r="C394" s="8" t="s">
        <v>1984</v>
      </c>
      <c r="D394" s="31" t="s">
        <v>1344</v>
      </c>
      <c r="E394" s="6" t="s">
        <v>198</v>
      </c>
      <c r="F394" s="25">
        <v>2</v>
      </c>
      <c r="G394" s="11"/>
      <c r="H394" s="12"/>
      <c r="I394" s="12"/>
      <c r="J394" s="6"/>
      <c r="K394" s="12"/>
      <c r="L394" s="25">
        <v>36.700000000000003</v>
      </c>
      <c r="M394" s="6">
        <f t="shared" si="6"/>
        <v>73.400000000000006</v>
      </c>
      <c r="N394" s="6"/>
      <c r="O394" s="6" t="s">
        <v>1985</v>
      </c>
      <c r="P394" s="15">
        <v>7.2900000000000006E-2</v>
      </c>
      <c r="Q394" s="18"/>
    </row>
    <row r="395" spans="1:17" s="1" customFormat="1" ht="20.100000000000001" customHeight="1" x14ac:dyDescent="0.15">
      <c r="A395" s="10">
        <v>393</v>
      </c>
      <c r="B395" s="25" t="s">
        <v>1986</v>
      </c>
      <c r="C395" s="8" t="s">
        <v>1987</v>
      </c>
      <c r="D395" s="31" t="s">
        <v>1047</v>
      </c>
      <c r="E395" s="6" t="s">
        <v>198</v>
      </c>
      <c r="F395" s="25">
        <v>1</v>
      </c>
      <c r="G395" s="11"/>
      <c r="H395" s="12"/>
      <c r="I395" s="12"/>
      <c r="J395" s="6"/>
      <c r="K395" s="12"/>
      <c r="L395" s="25">
        <v>22.4</v>
      </c>
      <c r="M395" s="6">
        <f t="shared" si="6"/>
        <v>22.4</v>
      </c>
      <c r="N395" s="6"/>
      <c r="O395" s="6" t="s">
        <v>1988</v>
      </c>
      <c r="P395" s="15">
        <v>3.15E-2</v>
      </c>
      <c r="Q395" s="18"/>
    </row>
    <row r="396" spans="1:17" s="1" customFormat="1" ht="20.100000000000001" customHeight="1" x14ac:dyDescent="0.15">
      <c r="A396" s="10">
        <v>394</v>
      </c>
      <c r="B396" s="25" t="s">
        <v>1989</v>
      </c>
      <c r="C396" s="8" t="s">
        <v>1990</v>
      </c>
      <c r="D396" s="31" t="s">
        <v>1344</v>
      </c>
      <c r="E396" s="6" t="s">
        <v>198</v>
      </c>
      <c r="F396" s="25">
        <v>2</v>
      </c>
      <c r="G396" s="11"/>
      <c r="H396" s="12"/>
      <c r="I396" s="12"/>
      <c r="J396" s="6"/>
      <c r="K396" s="12"/>
      <c r="L396" s="25">
        <v>36.700000000000003</v>
      </c>
      <c r="M396" s="6">
        <f t="shared" si="6"/>
        <v>73.400000000000006</v>
      </c>
      <c r="N396" s="6"/>
      <c r="O396" s="6" t="s">
        <v>1985</v>
      </c>
      <c r="P396" s="15">
        <v>7.2900000000000006E-2</v>
      </c>
      <c r="Q396" s="18"/>
    </row>
    <row r="397" spans="1:17" s="1" customFormat="1" ht="20.100000000000001" customHeight="1" x14ac:dyDescent="0.15">
      <c r="A397" s="10">
        <v>395</v>
      </c>
      <c r="B397" s="25" t="s">
        <v>1991</v>
      </c>
      <c r="C397" s="8" t="s">
        <v>1992</v>
      </c>
      <c r="D397" s="31" t="s">
        <v>1047</v>
      </c>
      <c r="E397" s="6" t="s">
        <v>198</v>
      </c>
      <c r="F397" s="25">
        <v>1</v>
      </c>
      <c r="G397" s="11"/>
      <c r="H397" s="12"/>
      <c r="I397" s="12"/>
      <c r="J397" s="6"/>
      <c r="K397" s="12"/>
      <c r="L397" s="25">
        <v>22.4</v>
      </c>
      <c r="M397" s="6">
        <f t="shared" si="6"/>
        <v>22.4</v>
      </c>
      <c r="N397" s="6"/>
      <c r="O397" s="6" t="s">
        <v>1988</v>
      </c>
      <c r="P397" s="15">
        <v>3.15E-2</v>
      </c>
      <c r="Q397" s="18"/>
    </row>
    <row r="398" spans="1:17" s="1" customFormat="1" ht="20.100000000000001" customHeight="1" x14ac:dyDescent="0.15">
      <c r="A398" s="10">
        <v>396</v>
      </c>
      <c r="B398" s="25" t="s">
        <v>1993</v>
      </c>
      <c r="C398" s="8" t="s">
        <v>1994</v>
      </c>
      <c r="D398" s="31" t="s">
        <v>1344</v>
      </c>
      <c r="E398" s="6" t="s">
        <v>198</v>
      </c>
      <c r="F398" s="25">
        <v>2</v>
      </c>
      <c r="G398" s="11"/>
      <c r="H398" s="12"/>
      <c r="I398" s="12"/>
      <c r="J398" s="6"/>
      <c r="K398" s="12"/>
      <c r="L398" s="25">
        <v>37.5</v>
      </c>
      <c r="M398" s="6">
        <f t="shared" si="6"/>
        <v>75</v>
      </c>
      <c r="N398" s="6"/>
      <c r="O398" s="6" t="s">
        <v>1995</v>
      </c>
      <c r="P398" s="15">
        <v>6.8400000000000002E-2</v>
      </c>
      <c r="Q398" s="18"/>
    </row>
    <row r="399" spans="1:17" s="1" customFormat="1" ht="20.100000000000001" customHeight="1" x14ac:dyDescent="0.15">
      <c r="A399" s="10">
        <v>397</v>
      </c>
      <c r="B399" s="25" t="s">
        <v>1996</v>
      </c>
      <c r="C399" s="8" t="s">
        <v>1997</v>
      </c>
      <c r="D399" s="31" t="s">
        <v>1344</v>
      </c>
      <c r="E399" s="6" t="s">
        <v>198</v>
      </c>
      <c r="F399" s="25">
        <v>2</v>
      </c>
      <c r="G399" s="11"/>
      <c r="H399" s="12"/>
      <c r="I399" s="12"/>
      <c r="J399" s="6"/>
      <c r="K399" s="12"/>
      <c r="L399" s="25">
        <v>15.6</v>
      </c>
      <c r="M399" s="6">
        <f t="shared" si="6"/>
        <v>31.2</v>
      </c>
      <c r="N399" s="6"/>
      <c r="O399" s="6" t="s">
        <v>1998</v>
      </c>
      <c r="P399" s="15">
        <v>3.3599999999999998E-2</v>
      </c>
      <c r="Q399" s="18"/>
    </row>
    <row r="400" spans="1:17" s="1" customFormat="1" ht="20.100000000000001" customHeight="1" x14ac:dyDescent="0.15">
      <c r="A400" s="10">
        <v>398</v>
      </c>
      <c r="B400" s="25" t="s">
        <v>1999</v>
      </c>
      <c r="C400" s="8" t="s">
        <v>2000</v>
      </c>
      <c r="D400" s="31" t="s">
        <v>1344</v>
      </c>
      <c r="E400" s="6" t="s">
        <v>198</v>
      </c>
      <c r="F400" s="25">
        <v>2</v>
      </c>
      <c r="G400" s="11"/>
      <c r="H400" s="12"/>
      <c r="I400" s="12"/>
      <c r="J400" s="6"/>
      <c r="K400" s="12"/>
      <c r="L400" s="25">
        <v>28.3</v>
      </c>
      <c r="M400" s="6">
        <f t="shared" si="6"/>
        <v>56.6</v>
      </c>
      <c r="N400" s="6"/>
      <c r="O400" s="6" t="s">
        <v>2001</v>
      </c>
      <c r="P400" s="15">
        <v>7.5600000000000001E-2</v>
      </c>
      <c r="Q400" s="18"/>
    </row>
    <row r="401" spans="1:17" s="1" customFormat="1" ht="20.100000000000001" customHeight="1" x14ac:dyDescent="0.15">
      <c r="A401" s="10">
        <v>399</v>
      </c>
      <c r="B401" s="25" t="s">
        <v>2002</v>
      </c>
      <c r="C401" s="8" t="s">
        <v>2003</v>
      </c>
      <c r="D401" s="31" t="s">
        <v>1344</v>
      </c>
      <c r="E401" s="6" t="s">
        <v>198</v>
      </c>
      <c r="F401" s="25">
        <v>1</v>
      </c>
      <c r="G401" s="11"/>
      <c r="H401" s="12"/>
      <c r="I401" s="12"/>
      <c r="J401" s="6"/>
      <c r="K401" s="12"/>
      <c r="L401" s="25">
        <v>48.8</v>
      </c>
      <c r="M401" s="6">
        <f t="shared" si="6"/>
        <v>48.8</v>
      </c>
      <c r="N401" s="6"/>
      <c r="O401" s="6" t="s">
        <v>2004</v>
      </c>
      <c r="P401" s="15">
        <v>6.6500000000000004E-2</v>
      </c>
      <c r="Q401" s="18"/>
    </row>
    <row r="402" spans="1:17" s="1" customFormat="1" ht="20.100000000000001" customHeight="1" x14ac:dyDescent="0.15">
      <c r="A402" s="10">
        <v>400</v>
      </c>
      <c r="B402" s="25" t="s">
        <v>2005</v>
      </c>
      <c r="C402" s="8" t="s">
        <v>2006</v>
      </c>
      <c r="D402" s="31" t="s">
        <v>1344</v>
      </c>
      <c r="E402" s="6" t="s">
        <v>198</v>
      </c>
      <c r="F402" s="25">
        <v>1</v>
      </c>
      <c r="G402" s="11"/>
      <c r="H402" s="12"/>
      <c r="I402" s="12"/>
      <c r="J402" s="6"/>
      <c r="K402" s="12"/>
      <c r="L402" s="25">
        <v>48.8</v>
      </c>
      <c r="M402" s="6">
        <f t="shared" si="6"/>
        <v>48.8</v>
      </c>
      <c r="N402" s="6"/>
      <c r="O402" s="6" t="s">
        <v>2004</v>
      </c>
      <c r="P402" s="15">
        <v>6.6500000000000004E-2</v>
      </c>
      <c r="Q402" s="18"/>
    </row>
    <row r="403" spans="1:17" s="1" customFormat="1" ht="20.100000000000001" customHeight="1" x14ac:dyDescent="0.15">
      <c r="A403" s="10">
        <v>401</v>
      </c>
      <c r="B403" s="25" t="s">
        <v>2007</v>
      </c>
      <c r="C403" s="8" t="s">
        <v>2008</v>
      </c>
      <c r="D403" s="31" t="s">
        <v>1344</v>
      </c>
      <c r="E403" s="6" t="s">
        <v>198</v>
      </c>
      <c r="F403" s="25">
        <v>1</v>
      </c>
      <c r="G403" s="11"/>
      <c r="H403" s="12"/>
      <c r="I403" s="12"/>
      <c r="J403" s="6"/>
      <c r="K403" s="12"/>
      <c r="L403" s="25">
        <v>48.8</v>
      </c>
      <c r="M403" s="6">
        <f t="shared" si="6"/>
        <v>48.8</v>
      </c>
      <c r="N403" s="6"/>
      <c r="O403" s="6" t="s">
        <v>2004</v>
      </c>
      <c r="P403" s="15">
        <v>6.6500000000000004E-2</v>
      </c>
      <c r="Q403" s="18"/>
    </row>
    <row r="404" spans="1:17" s="1" customFormat="1" ht="20.100000000000001" customHeight="1" x14ac:dyDescent="0.15">
      <c r="A404" s="10">
        <v>402</v>
      </c>
      <c r="B404" s="25" t="s">
        <v>2009</v>
      </c>
      <c r="C404" s="8" t="s">
        <v>2010</v>
      </c>
      <c r="D404" s="31" t="s">
        <v>1344</v>
      </c>
      <c r="E404" s="6" t="s">
        <v>198</v>
      </c>
      <c r="F404" s="25">
        <v>1</v>
      </c>
      <c r="G404" s="11"/>
      <c r="H404" s="12"/>
      <c r="I404" s="12"/>
      <c r="J404" s="6"/>
      <c r="K404" s="12"/>
      <c r="L404" s="25">
        <v>48.8</v>
      </c>
      <c r="M404" s="6">
        <f t="shared" si="6"/>
        <v>48.8</v>
      </c>
      <c r="N404" s="6"/>
      <c r="O404" s="6" t="s">
        <v>2004</v>
      </c>
      <c r="P404" s="15">
        <v>6.6500000000000004E-2</v>
      </c>
      <c r="Q404" s="18"/>
    </row>
    <row r="405" spans="1:17" s="1" customFormat="1" ht="20.100000000000001" customHeight="1" x14ac:dyDescent="0.15">
      <c r="A405" s="10">
        <v>403</v>
      </c>
      <c r="B405" s="25" t="s">
        <v>2011</v>
      </c>
      <c r="C405" s="8" t="s">
        <v>2012</v>
      </c>
      <c r="D405" s="31" t="s">
        <v>1047</v>
      </c>
      <c r="E405" s="6" t="s">
        <v>198</v>
      </c>
      <c r="F405" s="25">
        <v>2</v>
      </c>
      <c r="G405" s="11"/>
      <c r="H405" s="12"/>
      <c r="I405" s="12"/>
      <c r="J405" s="6"/>
      <c r="K405" s="12"/>
      <c r="L405" s="25">
        <v>44.4</v>
      </c>
      <c r="M405" s="6">
        <f t="shared" si="6"/>
        <v>88.8</v>
      </c>
      <c r="N405" s="6"/>
      <c r="O405" s="6" t="s">
        <v>2013</v>
      </c>
      <c r="P405" s="15">
        <v>7.8E-2</v>
      </c>
      <c r="Q405" s="18"/>
    </row>
    <row r="406" spans="1:17" s="1" customFormat="1" ht="20.100000000000001" customHeight="1" x14ac:dyDescent="0.15">
      <c r="A406" s="10">
        <v>404</v>
      </c>
      <c r="B406" s="25" t="s">
        <v>2014</v>
      </c>
      <c r="C406" s="8" t="s">
        <v>2015</v>
      </c>
      <c r="D406" s="31" t="s">
        <v>1047</v>
      </c>
      <c r="E406" s="6" t="s">
        <v>198</v>
      </c>
      <c r="F406" s="25">
        <v>2</v>
      </c>
      <c r="G406" s="11"/>
      <c r="H406" s="12"/>
      <c r="I406" s="12"/>
      <c r="J406" s="6"/>
      <c r="K406" s="12"/>
      <c r="L406" s="25">
        <v>44.4</v>
      </c>
      <c r="M406" s="6">
        <f t="shared" si="6"/>
        <v>88.8</v>
      </c>
      <c r="N406" s="6"/>
      <c r="O406" s="6" t="s">
        <v>2013</v>
      </c>
      <c r="P406" s="15">
        <v>7.8E-2</v>
      </c>
      <c r="Q406" s="18"/>
    </row>
    <row r="407" spans="1:17" s="1" customFormat="1" ht="20.100000000000001" customHeight="1" x14ac:dyDescent="0.15">
      <c r="A407" s="10">
        <v>405</v>
      </c>
      <c r="B407" s="25" t="s">
        <v>2016</v>
      </c>
      <c r="C407" s="8" t="s">
        <v>2017</v>
      </c>
      <c r="D407" s="31" t="s">
        <v>1047</v>
      </c>
      <c r="E407" s="6" t="s">
        <v>198</v>
      </c>
      <c r="F407" s="25">
        <v>4</v>
      </c>
      <c r="G407" s="11"/>
      <c r="H407" s="12"/>
      <c r="I407" s="12"/>
      <c r="J407" s="6"/>
      <c r="K407" s="12"/>
      <c r="L407" s="25">
        <v>400.5</v>
      </c>
      <c r="M407" s="6">
        <f t="shared" si="6"/>
        <v>1602</v>
      </c>
      <c r="N407" s="6"/>
      <c r="O407" s="6" t="s">
        <v>2018</v>
      </c>
      <c r="P407" s="15">
        <v>1.7951999999999999</v>
      </c>
      <c r="Q407" s="18"/>
    </row>
    <row r="408" spans="1:17" s="1" customFormat="1" ht="20.100000000000001" customHeight="1" x14ac:dyDescent="0.15">
      <c r="A408" s="10">
        <v>406</v>
      </c>
      <c r="B408" s="25" t="s">
        <v>2019</v>
      </c>
      <c r="C408" s="8" t="s">
        <v>2020</v>
      </c>
      <c r="D408" s="31" t="s">
        <v>1047</v>
      </c>
      <c r="E408" s="6" t="s">
        <v>198</v>
      </c>
      <c r="F408" s="25">
        <v>2</v>
      </c>
      <c r="G408" s="11"/>
      <c r="H408" s="12"/>
      <c r="I408" s="12"/>
      <c r="J408" s="6"/>
      <c r="K408" s="12"/>
      <c r="L408" s="25">
        <v>208.1</v>
      </c>
      <c r="M408" s="6">
        <f t="shared" si="6"/>
        <v>416.2</v>
      </c>
      <c r="N408" s="6"/>
      <c r="O408" s="6" t="s">
        <v>2021</v>
      </c>
      <c r="P408" s="15">
        <v>0.88956000000000002</v>
      </c>
      <c r="Q408" s="18"/>
    </row>
    <row r="409" spans="1:17" s="1" customFormat="1" ht="20.100000000000001" customHeight="1" x14ac:dyDescent="0.15">
      <c r="A409" s="10">
        <v>407</v>
      </c>
      <c r="B409" s="25" t="s">
        <v>2022</v>
      </c>
      <c r="C409" s="8" t="s">
        <v>2023</v>
      </c>
      <c r="D409" s="31" t="s">
        <v>1047</v>
      </c>
      <c r="E409" s="6" t="s">
        <v>198</v>
      </c>
      <c r="F409" s="25">
        <v>2</v>
      </c>
      <c r="G409" s="11"/>
      <c r="H409" s="12"/>
      <c r="I409" s="12"/>
      <c r="J409" s="6"/>
      <c r="K409" s="12"/>
      <c r="L409" s="25">
        <v>78.099999999999994</v>
      </c>
      <c r="M409" s="6">
        <f t="shared" ref="M409:M472" si="7">L409*F409</f>
        <v>156.19999999999999</v>
      </c>
      <c r="N409" s="6"/>
      <c r="O409" s="6" t="s">
        <v>2024</v>
      </c>
      <c r="P409" s="15">
        <v>0.1716</v>
      </c>
      <c r="Q409" s="18"/>
    </row>
    <row r="410" spans="1:17" s="1" customFormat="1" ht="20.100000000000001" customHeight="1" x14ac:dyDescent="0.15">
      <c r="A410" s="10">
        <v>408</v>
      </c>
      <c r="B410" s="25" t="s">
        <v>2025</v>
      </c>
      <c r="C410" s="8" t="s">
        <v>2026</v>
      </c>
      <c r="D410" s="31" t="s">
        <v>1047</v>
      </c>
      <c r="E410" s="6" t="s">
        <v>198</v>
      </c>
      <c r="F410" s="25">
        <v>1</v>
      </c>
      <c r="G410" s="11"/>
      <c r="H410" s="12"/>
      <c r="I410" s="12"/>
      <c r="J410" s="6"/>
      <c r="K410" s="12"/>
      <c r="L410" s="25">
        <v>83.3</v>
      </c>
      <c r="M410" s="6">
        <f t="shared" si="7"/>
        <v>83.3</v>
      </c>
      <c r="N410" s="6"/>
      <c r="O410" s="6" t="s">
        <v>2027</v>
      </c>
      <c r="P410" s="15">
        <v>0.12870000000000001</v>
      </c>
      <c r="Q410" s="18"/>
    </row>
    <row r="411" spans="1:17" s="1" customFormat="1" ht="20.100000000000001" customHeight="1" x14ac:dyDescent="0.15">
      <c r="A411" s="10">
        <v>409</v>
      </c>
      <c r="B411" s="25" t="s">
        <v>2028</v>
      </c>
      <c r="C411" s="8" t="s">
        <v>2029</v>
      </c>
      <c r="D411" s="31" t="s">
        <v>1047</v>
      </c>
      <c r="E411" s="6" t="s">
        <v>198</v>
      </c>
      <c r="F411" s="25">
        <v>1</v>
      </c>
      <c r="G411" s="11"/>
      <c r="H411" s="12"/>
      <c r="I411" s="12"/>
      <c r="J411" s="6"/>
      <c r="K411" s="12"/>
      <c r="L411" s="25">
        <v>83.3</v>
      </c>
      <c r="M411" s="6">
        <f t="shared" si="7"/>
        <v>83.3</v>
      </c>
      <c r="N411" s="6"/>
      <c r="O411" s="6" t="s">
        <v>2027</v>
      </c>
      <c r="P411" s="15">
        <v>0.12870000000000001</v>
      </c>
      <c r="Q411" s="18"/>
    </row>
    <row r="412" spans="1:17" s="1" customFormat="1" ht="20.100000000000001" customHeight="1" x14ac:dyDescent="0.15">
      <c r="A412" s="10">
        <v>410</v>
      </c>
      <c r="B412" s="25" t="s">
        <v>2030</v>
      </c>
      <c r="C412" s="8" t="s">
        <v>2031</v>
      </c>
      <c r="D412" s="31" t="s">
        <v>1047</v>
      </c>
      <c r="E412" s="6" t="s">
        <v>198</v>
      </c>
      <c r="F412" s="25">
        <v>6</v>
      </c>
      <c r="G412" s="11"/>
      <c r="H412" s="12"/>
      <c r="I412" s="12"/>
      <c r="J412" s="6"/>
      <c r="K412" s="12"/>
      <c r="L412" s="25">
        <v>73.2</v>
      </c>
      <c r="M412" s="6">
        <f t="shared" si="7"/>
        <v>439.20000000000005</v>
      </c>
      <c r="N412" s="6"/>
      <c r="O412" s="6" t="s">
        <v>2032</v>
      </c>
      <c r="P412" s="15">
        <v>0.67500000000000004</v>
      </c>
      <c r="Q412" s="18"/>
    </row>
    <row r="413" spans="1:17" s="1" customFormat="1" ht="20.100000000000001" customHeight="1" x14ac:dyDescent="0.15">
      <c r="A413" s="10">
        <v>411</v>
      </c>
      <c r="B413" s="25" t="s">
        <v>2033</v>
      </c>
      <c r="C413" s="8" t="s">
        <v>2034</v>
      </c>
      <c r="D413" s="31" t="s">
        <v>1047</v>
      </c>
      <c r="E413" s="6" t="s">
        <v>198</v>
      </c>
      <c r="F413" s="25">
        <v>6</v>
      </c>
      <c r="G413" s="11"/>
      <c r="H413" s="12"/>
      <c r="I413" s="12"/>
      <c r="J413" s="6"/>
      <c r="K413" s="12"/>
      <c r="L413" s="25">
        <v>73.2</v>
      </c>
      <c r="M413" s="6">
        <f t="shared" si="7"/>
        <v>439.20000000000005</v>
      </c>
      <c r="N413" s="6"/>
      <c r="O413" s="6" t="s">
        <v>2032</v>
      </c>
      <c r="P413" s="15">
        <v>0.67500000000000004</v>
      </c>
      <c r="Q413" s="18"/>
    </row>
    <row r="414" spans="1:17" s="1" customFormat="1" ht="20.100000000000001" customHeight="1" x14ac:dyDescent="0.15">
      <c r="A414" s="10">
        <v>412</v>
      </c>
      <c r="B414" s="25" t="s">
        <v>2035</v>
      </c>
      <c r="C414" s="8" t="s">
        <v>2036</v>
      </c>
      <c r="D414" s="31" t="s">
        <v>1047</v>
      </c>
      <c r="E414" s="6" t="s">
        <v>198</v>
      </c>
      <c r="F414" s="25">
        <v>1</v>
      </c>
      <c r="G414" s="11"/>
      <c r="H414" s="12"/>
      <c r="I414" s="12"/>
      <c r="J414" s="6"/>
      <c r="K414" s="12"/>
      <c r="L414" s="25">
        <v>38.799999999999997</v>
      </c>
      <c r="M414" s="6">
        <f t="shared" si="7"/>
        <v>38.799999999999997</v>
      </c>
      <c r="N414" s="6"/>
      <c r="O414" s="6" t="s">
        <v>2037</v>
      </c>
      <c r="P414" s="15">
        <v>5.8500000000000003E-2</v>
      </c>
      <c r="Q414" s="18"/>
    </row>
    <row r="415" spans="1:17" s="1" customFormat="1" ht="20.100000000000001" customHeight="1" x14ac:dyDescent="0.15">
      <c r="A415" s="10">
        <v>413</v>
      </c>
      <c r="B415" s="25" t="s">
        <v>2038</v>
      </c>
      <c r="C415" s="8" t="s">
        <v>2039</v>
      </c>
      <c r="D415" s="31" t="s">
        <v>1047</v>
      </c>
      <c r="E415" s="6" t="s">
        <v>198</v>
      </c>
      <c r="F415" s="25">
        <v>1</v>
      </c>
      <c r="G415" s="11"/>
      <c r="H415" s="12"/>
      <c r="I415" s="12"/>
      <c r="J415" s="6"/>
      <c r="K415" s="12"/>
      <c r="L415" s="25">
        <v>38.799999999999997</v>
      </c>
      <c r="M415" s="6">
        <f t="shared" si="7"/>
        <v>38.799999999999997</v>
      </c>
      <c r="N415" s="6"/>
      <c r="O415" s="6" t="s">
        <v>2037</v>
      </c>
      <c r="P415" s="15">
        <v>5.8500000000000003E-2</v>
      </c>
      <c r="Q415" s="18"/>
    </row>
    <row r="416" spans="1:17" s="1" customFormat="1" ht="20.100000000000001" customHeight="1" x14ac:dyDescent="0.15">
      <c r="A416" s="10">
        <v>414</v>
      </c>
      <c r="B416" s="25" t="s">
        <v>2040</v>
      </c>
      <c r="C416" s="8" t="s">
        <v>2041</v>
      </c>
      <c r="D416" s="31" t="s">
        <v>1047</v>
      </c>
      <c r="E416" s="6" t="s">
        <v>198</v>
      </c>
      <c r="F416" s="25">
        <v>13</v>
      </c>
      <c r="G416" s="11"/>
      <c r="H416" s="12"/>
      <c r="I416" s="12"/>
      <c r="J416" s="6"/>
      <c r="K416" s="12"/>
      <c r="L416" s="25">
        <v>93.8</v>
      </c>
      <c r="M416" s="6">
        <f t="shared" si="7"/>
        <v>1219.3999999999999</v>
      </c>
      <c r="N416" s="6"/>
      <c r="O416" s="6" t="s">
        <v>2042</v>
      </c>
      <c r="P416" s="15">
        <v>2.6208</v>
      </c>
      <c r="Q416" s="18"/>
    </row>
    <row r="417" spans="1:17" s="1" customFormat="1" ht="20.100000000000001" customHeight="1" x14ac:dyDescent="0.15">
      <c r="A417" s="10">
        <v>415</v>
      </c>
      <c r="B417" s="25" t="s">
        <v>2043</v>
      </c>
      <c r="C417" s="8" t="s">
        <v>2044</v>
      </c>
      <c r="D417" s="31" t="s">
        <v>1047</v>
      </c>
      <c r="E417" s="6" t="s">
        <v>198</v>
      </c>
      <c r="F417" s="25">
        <v>13</v>
      </c>
      <c r="G417" s="11"/>
      <c r="H417" s="12"/>
      <c r="I417" s="12"/>
      <c r="J417" s="6"/>
      <c r="K417" s="12"/>
      <c r="L417" s="25">
        <v>93.8</v>
      </c>
      <c r="M417" s="6">
        <f t="shared" si="7"/>
        <v>1219.3999999999999</v>
      </c>
      <c r="N417" s="6"/>
      <c r="O417" s="6" t="s">
        <v>2042</v>
      </c>
      <c r="P417" s="15">
        <v>2.6208</v>
      </c>
      <c r="Q417" s="18"/>
    </row>
    <row r="418" spans="1:17" s="1" customFormat="1" ht="20.100000000000001" customHeight="1" x14ac:dyDescent="0.15">
      <c r="A418" s="10">
        <v>416</v>
      </c>
      <c r="B418" s="25" t="s">
        <v>2045</v>
      </c>
      <c r="C418" s="8" t="s">
        <v>2046</v>
      </c>
      <c r="D418" s="31" t="s">
        <v>1047</v>
      </c>
      <c r="E418" s="6" t="s">
        <v>198</v>
      </c>
      <c r="F418" s="25">
        <v>3</v>
      </c>
      <c r="G418" s="11"/>
      <c r="H418" s="12"/>
      <c r="I418" s="12"/>
      <c r="J418" s="6"/>
      <c r="K418" s="12"/>
      <c r="L418" s="25">
        <v>53.7</v>
      </c>
      <c r="M418" s="6">
        <f t="shared" si="7"/>
        <v>161.10000000000002</v>
      </c>
      <c r="N418" s="6"/>
      <c r="O418" s="6" t="s">
        <v>2047</v>
      </c>
      <c r="P418" s="15">
        <v>0.26505000000000001</v>
      </c>
      <c r="Q418" s="18"/>
    </row>
    <row r="419" spans="1:17" s="1" customFormat="1" ht="20.100000000000001" customHeight="1" x14ac:dyDescent="0.15">
      <c r="A419" s="10">
        <v>417</v>
      </c>
      <c r="B419" s="25" t="s">
        <v>2048</v>
      </c>
      <c r="C419" s="8" t="s">
        <v>2049</v>
      </c>
      <c r="D419" s="31" t="s">
        <v>1047</v>
      </c>
      <c r="E419" s="6" t="s">
        <v>198</v>
      </c>
      <c r="F419" s="25">
        <v>3</v>
      </c>
      <c r="G419" s="11"/>
      <c r="H419" s="12"/>
      <c r="I419" s="12"/>
      <c r="J419" s="6"/>
      <c r="K419" s="12"/>
      <c r="L419" s="25">
        <v>53.7</v>
      </c>
      <c r="M419" s="6">
        <f t="shared" si="7"/>
        <v>161.10000000000002</v>
      </c>
      <c r="N419" s="6"/>
      <c r="O419" s="6" t="s">
        <v>2047</v>
      </c>
      <c r="P419" s="15">
        <v>0.26505000000000001</v>
      </c>
      <c r="Q419" s="18"/>
    </row>
    <row r="420" spans="1:17" s="1" customFormat="1" ht="20.100000000000001" customHeight="1" x14ac:dyDescent="0.15">
      <c r="A420" s="10">
        <v>418</v>
      </c>
      <c r="B420" s="25" t="s">
        <v>2050</v>
      </c>
      <c r="C420" s="8" t="s">
        <v>2051</v>
      </c>
      <c r="D420" s="31" t="s">
        <v>1047</v>
      </c>
      <c r="E420" s="6" t="s">
        <v>198</v>
      </c>
      <c r="F420" s="25">
        <v>2</v>
      </c>
      <c r="G420" s="11"/>
      <c r="H420" s="12"/>
      <c r="I420" s="12"/>
      <c r="J420" s="6"/>
      <c r="K420" s="12"/>
      <c r="L420" s="25">
        <v>53.7</v>
      </c>
      <c r="M420" s="6">
        <f t="shared" si="7"/>
        <v>107.4</v>
      </c>
      <c r="N420" s="6"/>
      <c r="O420" s="6" t="s">
        <v>2047</v>
      </c>
      <c r="P420" s="15">
        <v>0.1767</v>
      </c>
      <c r="Q420" s="18"/>
    </row>
    <row r="421" spans="1:17" s="1" customFormat="1" ht="20.100000000000001" customHeight="1" x14ac:dyDescent="0.15">
      <c r="A421" s="10">
        <v>419</v>
      </c>
      <c r="B421" s="25" t="s">
        <v>2052</v>
      </c>
      <c r="C421" s="8" t="s">
        <v>2053</v>
      </c>
      <c r="D421" s="31" t="s">
        <v>1047</v>
      </c>
      <c r="E421" s="6" t="s">
        <v>198</v>
      </c>
      <c r="F421" s="25">
        <v>1</v>
      </c>
      <c r="G421" s="11"/>
      <c r="H421" s="12"/>
      <c r="I421" s="12"/>
      <c r="J421" s="6"/>
      <c r="K421" s="12"/>
      <c r="L421" s="25">
        <v>53.7</v>
      </c>
      <c r="M421" s="6">
        <f t="shared" si="7"/>
        <v>53.7</v>
      </c>
      <c r="N421" s="6"/>
      <c r="O421" s="6" t="s">
        <v>2047</v>
      </c>
      <c r="P421" s="15">
        <v>8.8349999999999998E-2</v>
      </c>
      <c r="Q421" s="18"/>
    </row>
    <row r="422" spans="1:17" s="1" customFormat="1" ht="20.100000000000001" customHeight="1" x14ac:dyDescent="0.15">
      <c r="A422" s="10">
        <v>420</v>
      </c>
      <c r="B422" s="25" t="s">
        <v>2054</v>
      </c>
      <c r="C422" s="8" t="s">
        <v>2055</v>
      </c>
      <c r="D422" s="31" t="s">
        <v>1047</v>
      </c>
      <c r="E422" s="6" t="s">
        <v>198</v>
      </c>
      <c r="F422" s="25">
        <v>13</v>
      </c>
      <c r="G422" s="11"/>
      <c r="H422" s="12"/>
      <c r="I422" s="12"/>
      <c r="J422" s="6"/>
      <c r="K422" s="12"/>
      <c r="L422" s="25">
        <v>43.9</v>
      </c>
      <c r="M422" s="6">
        <f t="shared" si="7"/>
        <v>570.69999999999993</v>
      </c>
      <c r="N422" s="6"/>
      <c r="O422" s="6" t="s">
        <v>2056</v>
      </c>
      <c r="P422" s="15">
        <v>1.0764</v>
      </c>
      <c r="Q422" s="18"/>
    </row>
    <row r="423" spans="1:17" s="1" customFormat="1" ht="20.100000000000001" customHeight="1" x14ac:dyDescent="0.15">
      <c r="A423" s="10">
        <v>421</v>
      </c>
      <c r="B423" s="25" t="s">
        <v>2057</v>
      </c>
      <c r="C423" s="8" t="s">
        <v>2058</v>
      </c>
      <c r="D423" s="31" t="s">
        <v>1047</v>
      </c>
      <c r="E423" s="6" t="s">
        <v>198</v>
      </c>
      <c r="F423" s="25">
        <v>13</v>
      </c>
      <c r="G423" s="11"/>
      <c r="H423" s="12"/>
      <c r="I423" s="12"/>
      <c r="J423" s="6"/>
      <c r="K423" s="12"/>
      <c r="L423" s="25">
        <v>43.9</v>
      </c>
      <c r="M423" s="6">
        <f t="shared" si="7"/>
        <v>570.69999999999993</v>
      </c>
      <c r="N423" s="6"/>
      <c r="O423" s="6" t="s">
        <v>2056</v>
      </c>
      <c r="P423" s="15">
        <v>1.0764</v>
      </c>
      <c r="Q423" s="18"/>
    </row>
    <row r="424" spans="1:17" s="1" customFormat="1" ht="20.100000000000001" customHeight="1" x14ac:dyDescent="0.15">
      <c r="A424" s="10">
        <v>422</v>
      </c>
      <c r="B424" s="25" t="s">
        <v>2059</v>
      </c>
      <c r="C424" s="8" t="s">
        <v>2060</v>
      </c>
      <c r="D424" s="31" t="s">
        <v>1047</v>
      </c>
      <c r="E424" s="6" t="s">
        <v>198</v>
      </c>
      <c r="F424" s="25">
        <v>2</v>
      </c>
      <c r="G424" s="11"/>
      <c r="H424" s="12"/>
      <c r="I424" s="12"/>
      <c r="J424" s="6"/>
      <c r="K424" s="12"/>
      <c r="L424" s="25">
        <v>404.4</v>
      </c>
      <c r="M424" s="6">
        <f t="shared" si="7"/>
        <v>808.8</v>
      </c>
      <c r="N424" s="6"/>
      <c r="O424" s="6" t="s">
        <v>2061</v>
      </c>
      <c r="P424" s="15">
        <v>0.86160000000000003</v>
      </c>
      <c r="Q424" s="18"/>
    </row>
    <row r="425" spans="1:17" s="1" customFormat="1" ht="20.100000000000001" customHeight="1" x14ac:dyDescent="0.15">
      <c r="A425" s="10">
        <v>423</v>
      </c>
      <c r="B425" s="25" t="s">
        <v>2062</v>
      </c>
      <c r="C425" s="8" t="s">
        <v>2063</v>
      </c>
      <c r="D425" s="31" t="s">
        <v>1047</v>
      </c>
      <c r="E425" s="6" t="s">
        <v>198</v>
      </c>
      <c r="F425" s="25">
        <v>2</v>
      </c>
      <c r="G425" s="11"/>
      <c r="H425" s="12"/>
      <c r="I425" s="12"/>
      <c r="J425" s="6"/>
      <c r="K425" s="12"/>
      <c r="L425" s="25">
        <v>404.4</v>
      </c>
      <c r="M425" s="6">
        <f t="shared" si="7"/>
        <v>808.8</v>
      </c>
      <c r="N425" s="6"/>
      <c r="O425" s="6" t="s">
        <v>2061</v>
      </c>
      <c r="P425" s="15">
        <v>0.86160000000000003</v>
      </c>
      <c r="Q425" s="18"/>
    </row>
    <row r="426" spans="1:17" s="1" customFormat="1" ht="20.100000000000001" customHeight="1" x14ac:dyDescent="0.15">
      <c r="A426" s="10">
        <v>424</v>
      </c>
      <c r="B426" s="25" t="s">
        <v>2064</v>
      </c>
      <c r="C426" s="8" t="s">
        <v>2065</v>
      </c>
      <c r="D426" s="31" t="s">
        <v>1047</v>
      </c>
      <c r="E426" s="6" t="s">
        <v>198</v>
      </c>
      <c r="F426" s="25">
        <v>1</v>
      </c>
      <c r="G426" s="11"/>
      <c r="H426" s="12"/>
      <c r="I426" s="12"/>
      <c r="J426" s="6"/>
      <c r="K426" s="12"/>
      <c r="L426" s="25">
        <v>42.6</v>
      </c>
      <c r="M426" s="6">
        <f t="shared" si="7"/>
        <v>42.6</v>
      </c>
      <c r="N426" s="6"/>
      <c r="O426" s="6" t="s">
        <v>2066</v>
      </c>
      <c r="P426" s="15">
        <v>6.2100000000000002E-2</v>
      </c>
      <c r="Q426" s="18"/>
    </row>
    <row r="427" spans="1:17" s="1" customFormat="1" ht="20.100000000000001" customHeight="1" x14ac:dyDescent="0.15">
      <c r="A427" s="10">
        <v>425</v>
      </c>
      <c r="B427" s="25" t="s">
        <v>2067</v>
      </c>
      <c r="C427" s="8" t="s">
        <v>2068</v>
      </c>
      <c r="D427" s="31" t="s">
        <v>1047</v>
      </c>
      <c r="E427" s="6" t="s">
        <v>198</v>
      </c>
      <c r="F427" s="25">
        <v>1</v>
      </c>
      <c r="G427" s="11"/>
      <c r="H427" s="12"/>
      <c r="I427" s="12"/>
      <c r="J427" s="6"/>
      <c r="K427" s="12"/>
      <c r="L427" s="25">
        <v>42.6</v>
      </c>
      <c r="M427" s="6">
        <f t="shared" si="7"/>
        <v>42.6</v>
      </c>
      <c r="N427" s="6"/>
      <c r="O427" s="6" t="s">
        <v>2066</v>
      </c>
      <c r="P427" s="15">
        <v>6.2100000000000002E-2</v>
      </c>
      <c r="Q427" s="18"/>
    </row>
    <row r="428" spans="1:17" s="1" customFormat="1" ht="20.100000000000001" customHeight="1" x14ac:dyDescent="0.15">
      <c r="A428" s="10">
        <v>426</v>
      </c>
      <c r="B428" s="25" t="s">
        <v>2069</v>
      </c>
      <c r="C428" s="8" t="s">
        <v>2070</v>
      </c>
      <c r="D428" s="31" t="s">
        <v>1047</v>
      </c>
      <c r="E428" s="6" t="s">
        <v>198</v>
      </c>
      <c r="F428" s="25">
        <v>16</v>
      </c>
      <c r="G428" s="11"/>
      <c r="H428" s="12"/>
      <c r="I428" s="12"/>
      <c r="J428" s="6"/>
      <c r="K428" s="12"/>
      <c r="L428" s="25">
        <v>44</v>
      </c>
      <c r="M428" s="6">
        <f t="shared" si="7"/>
        <v>704</v>
      </c>
      <c r="N428" s="6"/>
      <c r="O428" s="6" t="s">
        <v>2056</v>
      </c>
      <c r="P428" s="15">
        <v>1.3248</v>
      </c>
      <c r="Q428" s="18"/>
    </row>
    <row r="429" spans="1:17" s="1" customFormat="1" ht="20.100000000000001" customHeight="1" x14ac:dyDescent="0.15">
      <c r="A429" s="10">
        <v>427</v>
      </c>
      <c r="B429" s="25" t="s">
        <v>2071</v>
      </c>
      <c r="C429" s="8" t="s">
        <v>2072</v>
      </c>
      <c r="D429" s="31" t="s">
        <v>1047</v>
      </c>
      <c r="E429" s="6" t="s">
        <v>198</v>
      </c>
      <c r="F429" s="25">
        <v>8</v>
      </c>
      <c r="G429" s="11"/>
      <c r="H429" s="12"/>
      <c r="I429" s="12"/>
      <c r="J429" s="6"/>
      <c r="K429" s="12"/>
      <c r="L429" s="25">
        <v>42.7</v>
      </c>
      <c r="M429" s="6">
        <f t="shared" si="7"/>
        <v>341.6</v>
      </c>
      <c r="N429" s="6"/>
      <c r="O429" s="6" t="s">
        <v>2066</v>
      </c>
      <c r="P429" s="15">
        <v>0.49680000000000002</v>
      </c>
      <c r="Q429" s="18"/>
    </row>
    <row r="430" spans="1:17" s="1" customFormat="1" ht="20.100000000000001" customHeight="1" x14ac:dyDescent="0.15">
      <c r="A430" s="10">
        <v>428</v>
      </c>
      <c r="B430" s="25" t="s">
        <v>2073</v>
      </c>
      <c r="C430" s="8" t="s">
        <v>2074</v>
      </c>
      <c r="D430" s="31" t="s">
        <v>1047</v>
      </c>
      <c r="E430" s="6" t="s">
        <v>198</v>
      </c>
      <c r="F430" s="25">
        <v>8</v>
      </c>
      <c r="G430" s="11"/>
      <c r="H430" s="12"/>
      <c r="I430" s="12"/>
      <c r="J430" s="6"/>
      <c r="K430" s="12"/>
      <c r="L430" s="25">
        <v>42.7</v>
      </c>
      <c r="M430" s="6">
        <f t="shared" si="7"/>
        <v>341.6</v>
      </c>
      <c r="N430" s="6"/>
      <c r="O430" s="6" t="s">
        <v>2066</v>
      </c>
      <c r="P430" s="15">
        <v>0.49680000000000002</v>
      </c>
      <c r="Q430" s="18"/>
    </row>
    <row r="431" spans="1:17" s="1" customFormat="1" ht="20.100000000000001" customHeight="1" x14ac:dyDescent="0.15">
      <c r="A431" s="10">
        <v>429</v>
      </c>
      <c r="B431" s="25" t="s">
        <v>2075</v>
      </c>
      <c r="C431" s="8" t="s">
        <v>2076</v>
      </c>
      <c r="D431" s="31" t="s">
        <v>1047</v>
      </c>
      <c r="E431" s="6" t="s">
        <v>198</v>
      </c>
      <c r="F431" s="25">
        <v>2</v>
      </c>
      <c r="G431" s="11"/>
      <c r="H431" s="12"/>
      <c r="I431" s="12"/>
      <c r="J431" s="6"/>
      <c r="K431" s="12"/>
      <c r="L431" s="25">
        <v>245.4</v>
      </c>
      <c r="M431" s="6">
        <f t="shared" si="7"/>
        <v>490.8</v>
      </c>
      <c r="N431" s="6"/>
      <c r="O431" s="6" t="s">
        <v>2077</v>
      </c>
      <c r="P431" s="15">
        <v>0.81467999999999996</v>
      </c>
      <c r="Q431" s="18"/>
    </row>
    <row r="432" spans="1:17" s="1" customFormat="1" ht="20.100000000000001" customHeight="1" x14ac:dyDescent="0.15">
      <c r="A432" s="10">
        <v>430</v>
      </c>
      <c r="B432" s="25" t="s">
        <v>2078</v>
      </c>
      <c r="C432" s="8" t="s">
        <v>2079</v>
      </c>
      <c r="D432" s="31" t="s">
        <v>1047</v>
      </c>
      <c r="E432" s="6" t="s">
        <v>198</v>
      </c>
      <c r="F432" s="25">
        <v>1</v>
      </c>
      <c r="G432" s="11"/>
      <c r="H432" s="12"/>
      <c r="I432" s="12"/>
      <c r="J432" s="6"/>
      <c r="K432" s="12"/>
      <c r="L432" s="25">
        <v>244.9</v>
      </c>
      <c r="M432" s="6">
        <f t="shared" si="7"/>
        <v>244.9</v>
      </c>
      <c r="N432" s="6"/>
      <c r="O432" s="6" t="s">
        <v>2077</v>
      </c>
      <c r="P432" s="15">
        <v>0.40733999999999998</v>
      </c>
      <c r="Q432" s="18"/>
    </row>
    <row r="433" spans="1:17" s="1" customFormat="1" ht="20.100000000000001" customHeight="1" x14ac:dyDescent="0.15">
      <c r="A433" s="10">
        <v>431</v>
      </c>
      <c r="B433" s="25" t="s">
        <v>2080</v>
      </c>
      <c r="C433" s="8" t="s">
        <v>2081</v>
      </c>
      <c r="D433" s="31" t="s">
        <v>1047</v>
      </c>
      <c r="E433" s="6" t="s">
        <v>198</v>
      </c>
      <c r="F433" s="25">
        <v>16</v>
      </c>
      <c r="G433" s="11"/>
      <c r="H433" s="12"/>
      <c r="I433" s="12"/>
      <c r="J433" s="6"/>
      <c r="K433" s="12"/>
      <c r="L433" s="25">
        <v>38.6</v>
      </c>
      <c r="M433" s="6">
        <f t="shared" si="7"/>
        <v>617.6</v>
      </c>
      <c r="N433" s="6"/>
      <c r="O433" s="6" t="s">
        <v>2082</v>
      </c>
      <c r="P433" s="15">
        <v>1.1328</v>
      </c>
      <c r="Q433" s="18"/>
    </row>
    <row r="434" spans="1:17" s="1" customFormat="1" ht="20.100000000000001" customHeight="1" x14ac:dyDescent="0.15">
      <c r="A434" s="10">
        <v>432</v>
      </c>
      <c r="B434" s="25" t="s">
        <v>2083</v>
      </c>
      <c r="C434" s="8" t="s">
        <v>2084</v>
      </c>
      <c r="D434" s="31" t="s">
        <v>1047</v>
      </c>
      <c r="E434" s="6" t="s">
        <v>198</v>
      </c>
      <c r="F434" s="25">
        <v>1</v>
      </c>
      <c r="G434" s="11"/>
      <c r="H434" s="12"/>
      <c r="I434" s="12"/>
      <c r="J434" s="6"/>
      <c r="K434" s="12"/>
      <c r="L434" s="25">
        <v>244.9</v>
      </c>
      <c r="M434" s="6">
        <f t="shared" si="7"/>
        <v>244.9</v>
      </c>
      <c r="N434" s="6"/>
      <c r="O434" s="6" t="s">
        <v>2077</v>
      </c>
      <c r="P434" s="15">
        <v>0.40733999999999998</v>
      </c>
      <c r="Q434" s="18"/>
    </row>
    <row r="435" spans="1:17" s="1" customFormat="1" ht="20.100000000000001" customHeight="1" x14ac:dyDescent="0.15">
      <c r="A435" s="10">
        <v>433</v>
      </c>
      <c r="B435" s="25" t="s">
        <v>2085</v>
      </c>
      <c r="C435" s="8" t="s">
        <v>2086</v>
      </c>
      <c r="D435" s="31" t="s">
        <v>1047</v>
      </c>
      <c r="E435" s="6" t="s">
        <v>198</v>
      </c>
      <c r="F435" s="25">
        <v>4</v>
      </c>
      <c r="G435" s="11"/>
      <c r="H435" s="12"/>
      <c r="I435" s="12"/>
      <c r="J435" s="6"/>
      <c r="K435" s="12"/>
      <c r="L435" s="25">
        <v>37.299999999999997</v>
      </c>
      <c r="M435" s="6">
        <f t="shared" si="7"/>
        <v>149.19999999999999</v>
      </c>
      <c r="N435" s="6"/>
      <c r="O435" s="6" t="s">
        <v>2087</v>
      </c>
      <c r="P435" s="15">
        <v>0.21240000000000001</v>
      </c>
      <c r="Q435" s="18"/>
    </row>
    <row r="436" spans="1:17" s="1" customFormat="1" ht="20.100000000000001" customHeight="1" x14ac:dyDescent="0.15">
      <c r="A436" s="10">
        <v>434</v>
      </c>
      <c r="B436" s="25" t="s">
        <v>2088</v>
      </c>
      <c r="C436" s="8" t="s">
        <v>2089</v>
      </c>
      <c r="D436" s="31" t="s">
        <v>1047</v>
      </c>
      <c r="E436" s="6" t="s">
        <v>198</v>
      </c>
      <c r="F436" s="25">
        <v>4</v>
      </c>
      <c r="G436" s="11"/>
      <c r="H436" s="12"/>
      <c r="I436" s="12"/>
      <c r="J436" s="6"/>
      <c r="K436" s="12"/>
      <c r="L436" s="25">
        <v>37.299999999999997</v>
      </c>
      <c r="M436" s="6">
        <f t="shared" si="7"/>
        <v>149.19999999999999</v>
      </c>
      <c r="N436" s="6"/>
      <c r="O436" s="6" t="s">
        <v>2087</v>
      </c>
      <c r="P436" s="15">
        <v>0.21240000000000001</v>
      </c>
      <c r="Q436" s="18"/>
    </row>
    <row r="437" spans="1:17" s="1" customFormat="1" ht="20.100000000000001" customHeight="1" x14ac:dyDescent="0.15">
      <c r="A437" s="10">
        <v>435</v>
      </c>
      <c r="B437" s="25" t="s">
        <v>2090</v>
      </c>
      <c r="C437" s="8" t="s">
        <v>2091</v>
      </c>
      <c r="D437" s="31" t="s">
        <v>1047</v>
      </c>
      <c r="E437" s="6" t="s">
        <v>198</v>
      </c>
      <c r="F437" s="25">
        <v>1</v>
      </c>
      <c r="G437" s="11"/>
      <c r="H437" s="12"/>
      <c r="I437" s="12"/>
      <c r="J437" s="6"/>
      <c r="K437" s="12"/>
      <c r="L437" s="25">
        <v>302.60000000000002</v>
      </c>
      <c r="M437" s="6">
        <f t="shared" si="7"/>
        <v>302.60000000000002</v>
      </c>
      <c r="N437" s="6"/>
      <c r="O437" s="6" t="s">
        <v>2092</v>
      </c>
      <c r="P437" s="15">
        <v>0.49382999999999999</v>
      </c>
      <c r="Q437" s="18"/>
    </row>
    <row r="438" spans="1:17" s="1" customFormat="1" ht="20.100000000000001" customHeight="1" x14ac:dyDescent="0.15">
      <c r="A438" s="10">
        <v>436</v>
      </c>
      <c r="B438" s="25" t="s">
        <v>2093</v>
      </c>
      <c r="C438" s="8" t="s">
        <v>2094</v>
      </c>
      <c r="D438" s="31" t="s">
        <v>1047</v>
      </c>
      <c r="E438" s="6" t="s">
        <v>198</v>
      </c>
      <c r="F438" s="25">
        <v>1</v>
      </c>
      <c r="G438" s="11"/>
      <c r="H438" s="12"/>
      <c r="I438" s="12"/>
      <c r="J438" s="6"/>
      <c r="K438" s="12"/>
      <c r="L438" s="25">
        <v>302.60000000000002</v>
      </c>
      <c r="M438" s="6">
        <f t="shared" si="7"/>
        <v>302.60000000000002</v>
      </c>
      <c r="N438" s="6"/>
      <c r="O438" s="6" t="s">
        <v>2092</v>
      </c>
      <c r="P438" s="15">
        <v>0.49382999999999999</v>
      </c>
      <c r="Q438" s="18"/>
    </row>
    <row r="439" spans="1:17" s="1" customFormat="1" ht="20.100000000000001" customHeight="1" x14ac:dyDescent="0.15">
      <c r="A439" s="10">
        <v>437</v>
      </c>
      <c r="B439" s="25" t="s">
        <v>2095</v>
      </c>
      <c r="C439" s="8" t="s">
        <v>2096</v>
      </c>
      <c r="D439" s="31" t="s">
        <v>1047</v>
      </c>
      <c r="E439" s="6" t="s">
        <v>198</v>
      </c>
      <c r="F439" s="25">
        <v>4</v>
      </c>
      <c r="G439" s="11"/>
      <c r="H439" s="12"/>
      <c r="I439" s="12"/>
      <c r="J439" s="6"/>
      <c r="K439" s="12"/>
      <c r="L439" s="25">
        <v>52.2</v>
      </c>
      <c r="M439" s="6">
        <f t="shared" si="7"/>
        <v>208.8</v>
      </c>
      <c r="N439" s="6"/>
      <c r="O439" s="6" t="s">
        <v>2097</v>
      </c>
      <c r="P439" s="15">
        <v>0.28439999999999999</v>
      </c>
      <c r="Q439" s="18"/>
    </row>
    <row r="440" spans="1:17" s="1" customFormat="1" ht="20.100000000000001" customHeight="1" x14ac:dyDescent="0.15">
      <c r="A440" s="10">
        <v>438</v>
      </c>
      <c r="B440" s="25" t="s">
        <v>2098</v>
      </c>
      <c r="C440" s="8" t="s">
        <v>2099</v>
      </c>
      <c r="D440" s="31" t="s">
        <v>1047</v>
      </c>
      <c r="E440" s="6" t="s">
        <v>198</v>
      </c>
      <c r="F440" s="25">
        <v>4</v>
      </c>
      <c r="G440" s="11"/>
      <c r="H440" s="12"/>
      <c r="I440" s="12"/>
      <c r="J440" s="6"/>
      <c r="K440" s="12"/>
      <c r="L440" s="25">
        <v>52.2</v>
      </c>
      <c r="M440" s="6">
        <f t="shared" si="7"/>
        <v>208.8</v>
      </c>
      <c r="N440" s="6"/>
      <c r="O440" s="6" t="s">
        <v>2097</v>
      </c>
      <c r="P440" s="15">
        <v>0.28439999999999999</v>
      </c>
      <c r="Q440" s="18"/>
    </row>
    <row r="441" spans="1:17" s="1" customFormat="1" ht="20.100000000000001" customHeight="1" x14ac:dyDescent="0.15">
      <c r="A441" s="10">
        <v>439</v>
      </c>
      <c r="B441" s="25" t="s">
        <v>2100</v>
      </c>
      <c r="C441" s="8" t="s">
        <v>2101</v>
      </c>
      <c r="D441" s="31" t="s">
        <v>1047</v>
      </c>
      <c r="E441" s="6" t="s">
        <v>198</v>
      </c>
      <c r="F441" s="25">
        <v>2</v>
      </c>
      <c r="G441" s="11"/>
      <c r="H441" s="12"/>
      <c r="I441" s="12"/>
      <c r="J441" s="6"/>
      <c r="K441" s="12"/>
      <c r="L441" s="25">
        <v>221.4</v>
      </c>
      <c r="M441" s="6">
        <f t="shared" si="7"/>
        <v>442.8</v>
      </c>
      <c r="N441" s="6"/>
      <c r="O441" s="6" t="s">
        <v>2102</v>
      </c>
      <c r="P441" s="15">
        <v>0.96516000000000002</v>
      </c>
      <c r="Q441" s="18"/>
    </row>
    <row r="442" spans="1:17" s="1" customFormat="1" ht="20.100000000000001" customHeight="1" x14ac:dyDescent="0.15">
      <c r="A442" s="10">
        <v>440</v>
      </c>
      <c r="B442" s="25" t="s">
        <v>2103</v>
      </c>
      <c r="C442" s="8" t="s">
        <v>2104</v>
      </c>
      <c r="D442" s="31" t="s">
        <v>1047</v>
      </c>
      <c r="E442" s="6" t="s">
        <v>198</v>
      </c>
      <c r="F442" s="25">
        <v>1</v>
      </c>
      <c r="G442" s="11"/>
      <c r="H442" s="12"/>
      <c r="I442" s="12"/>
      <c r="J442" s="6"/>
      <c r="K442" s="12"/>
      <c r="L442" s="25">
        <v>226.5</v>
      </c>
      <c r="M442" s="6">
        <f t="shared" si="7"/>
        <v>226.5</v>
      </c>
      <c r="N442" s="6"/>
      <c r="O442" s="6" t="s">
        <v>2102</v>
      </c>
      <c r="P442" s="15">
        <v>0.48258000000000001</v>
      </c>
      <c r="Q442" s="18"/>
    </row>
    <row r="443" spans="1:17" s="1" customFormat="1" ht="20.100000000000001" customHeight="1" x14ac:dyDescent="0.15">
      <c r="A443" s="10">
        <v>441</v>
      </c>
      <c r="B443" s="25" t="s">
        <v>2105</v>
      </c>
      <c r="C443" s="8" t="s">
        <v>2106</v>
      </c>
      <c r="D443" s="31" t="s">
        <v>1047</v>
      </c>
      <c r="E443" s="6" t="s">
        <v>198</v>
      </c>
      <c r="F443" s="25">
        <v>1</v>
      </c>
      <c r="G443" s="11"/>
      <c r="H443" s="12"/>
      <c r="I443" s="12"/>
      <c r="J443" s="6"/>
      <c r="K443" s="12"/>
      <c r="L443" s="25">
        <v>226.5</v>
      </c>
      <c r="M443" s="6">
        <f t="shared" si="7"/>
        <v>226.5</v>
      </c>
      <c r="N443" s="6"/>
      <c r="O443" s="6" t="s">
        <v>2102</v>
      </c>
      <c r="P443" s="15">
        <v>0.48258000000000001</v>
      </c>
      <c r="Q443" s="18"/>
    </row>
    <row r="444" spans="1:17" s="1" customFormat="1" ht="20.100000000000001" customHeight="1" x14ac:dyDescent="0.15">
      <c r="A444" s="10">
        <v>442</v>
      </c>
      <c r="B444" s="25" t="s">
        <v>2107</v>
      </c>
      <c r="C444" s="8" t="s">
        <v>2108</v>
      </c>
      <c r="D444" s="31" t="s">
        <v>1047</v>
      </c>
      <c r="E444" s="6" t="s">
        <v>198</v>
      </c>
      <c r="F444" s="25">
        <v>1</v>
      </c>
      <c r="G444" s="11"/>
      <c r="H444" s="12"/>
      <c r="I444" s="12"/>
      <c r="J444" s="6"/>
      <c r="K444" s="12"/>
      <c r="L444" s="25">
        <v>321.3</v>
      </c>
      <c r="M444" s="6">
        <f t="shared" si="7"/>
        <v>321.3</v>
      </c>
      <c r="N444" s="6"/>
      <c r="O444" s="6" t="s">
        <v>2109</v>
      </c>
      <c r="P444" s="15">
        <v>0.49103999999999998</v>
      </c>
      <c r="Q444" s="18"/>
    </row>
    <row r="445" spans="1:17" s="1" customFormat="1" ht="20.100000000000001" customHeight="1" x14ac:dyDescent="0.15">
      <c r="A445" s="10">
        <v>443</v>
      </c>
      <c r="B445" s="25" t="s">
        <v>2110</v>
      </c>
      <c r="C445" s="8" t="s">
        <v>2111</v>
      </c>
      <c r="D445" s="31" t="s">
        <v>1047</v>
      </c>
      <c r="E445" s="6" t="s">
        <v>198</v>
      </c>
      <c r="F445" s="25">
        <v>1</v>
      </c>
      <c r="G445" s="11"/>
      <c r="H445" s="12"/>
      <c r="I445" s="12"/>
      <c r="J445" s="6"/>
      <c r="K445" s="12"/>
      <c r="L445" s="25">
        <v>321.3</v>
      </c>
      <c r="M445" s="6">
        <f t="shared" si="7"/>
        <v>321.3</v>
      </c>
      <c r="N445" s="6"/>
      <c r="O445" s="6" t="s">
        <v>2109</v>
      </c>
      <c r="P445" s="15">
        <v>0.49103999999999998</v>
      </c>
      <c r="Q445" s="18"/>
    </row>
    <row r="446" spans="1:17" s="1" customFormat="1" ht="20.100000000000001" customHeight="1" x14ac:dyDescent="0.15">
      <c r="A446" s="10">
        <v>444</v>
      </c>
      <c r="B446" s="25" t="s">
        <v>2112</v>
      </c>
      <c r="C446" s="8" t="s">
        <v>2113</v>
      </c>
      <c r="D446" s="31" t="s">
        <v>1047</v>
      </c>
      <c r="E446" s="6" t="s">
        <v>198</v>
      </c>
      <c r="F446" s="25">
        <v>1</v>
      </c>
      <c r="G446" s="11"/>
      <c r="H446" s="12"/>
      <c r="I446" s="12"/>
      <c r="J446" s="6"/>
      <c r="K446" s="12"/>
      <c r="L446" s="25">
        <v>102.7</v>
      </c>
      <c r="M446" s="6">
        <f t="shared" si="7"/>
        <v>102.7</v>
      </c>
      <c r="N446" s="6"/>
      <c r="O446" s="6" t="s">
        <v>2114</v>
      </c>
      <c r="P446" s="15">
        <v>0.1176</v>
      </c>
      <c r="Q446" s="18"/>
    </row>
    <row r="447" spans="1:17" s="1" customFormat="1" ht="20.100000000000001" customHeight="1" x14ac:dyDescent="0.15">
      <c r="A447" s="10">
        <v>445</v>
      </c>
      <c r="B447" s="25" t="s">
        <v>2115</v>
      </c>
      <c r="C447" s="8" t="s">
        <v>2116</v>
      </c>
      <c r="D447" s="31" t="s">
        <v>1047</v>
      </c>
      <c r="E447" s="6" t="s">
        <v>198</v>
      </c>
      <c r="F447" s="25">
        <v>1</v>
      </c>
      <c r="G447" s="11"/>
      <c r="H447" s="12"/>
      <c r="I447" s="12"/>
      <c r="J447" s="6"/>
      <c r="K447" s="12"/>
      <c r="L447" s="25">
        <v>92.5</v>
      </c>
      <c r="M447" s="6">
        <f t="shared" si="7"/>
        <v>92.5</v>
      </c>
      <c r="N447" s="6"/>
      <c r="O447" s="6" t="s">
        <v>2117</v>
      </c>
      <c r="P447" s="15">
        <v>0.1512</v>
      </c>
      <c r="Q447" s="18"/>
    </row>
    <row r="448" spans="1:17" s="1" customFormat="1" ht="20.100000000000001" customHeight="1" x14ac:dyDescent="0.15">
      <c r="A448" s="10">
        <v>446</v>
      </c>
      <c r="B448" s="25" t="s">
        <v>2118</v>
      </c>
      <c r="C448" s="8" t="s">
        <v>2119</v>
      </c>
      <c r="D448" s="31" t="s">
        <v>1047</v>
      </c>
      <c r="E448" s="6" t="s">
        <v>198</v>
      </c>
      <c r="F448" s="25">
        <v>1</v>
      </c>
      <c r="G448" s="11"/>
      <c r="H448" s="12"/>
      <c r="I448" s="12"/>
      <c r="J448" s="6"/>
      <c r="K448" s="12"/>
      <c r="L448" s="25">
        <v>92.5</v>
      </c>
      <c r="M448" s="6">
        <f t="shared" si="7"/>
        <v>92.5</v>
      </c>
      <c r="N448" s="6"/>
      <c r="O448" s="6" t="s">
        <v>2117</v>
      </c>
      <c r="P448" s="15">
        <v>0.1512</v>
      </c>
      <c r="Q448" s="18"/>
    </row>
    <row r="449" spans="1:17" s="1" customFormat="1" ht="20.100000000000001" customHeight="1" x14ac:dyDescent="0.15">
      <c r="A449" s="10">
        <v>447</v>
      </c>
      <c r="B449" s="25" t="s">
        <v>2120</v>
      </c>
      <c r="C449" s="8" t="s">
        <v>2121</v>
      </c>
      <c r="D449" s="31" t="s">
        <v>1047</v>
      </c>
      <c r="E449" s="6" t="s">
        <v>198</v>
      </c>
      <c r="F449" s="25">
        <v>2</v>
      </c>
      <c r="G449" s="11"/>
      <c r="H449" s="12"/>
      <c r="I449" s="12"/>
      <c r="J449" s="6"/>
      <c r="K449" s="12"/>
      <c r="L449" s="25">
        <v>75.3</v>
      </c>
      <c r="M449" s="6">
        <f t="shared" si="7"/>
        <v>150.6</v>
      </c>
      <c r="N449" s="6"/>
      <c r="O449" s="6" t="s">
        <v>2122</v>
      </c>
      <c r="P449" s="15">
        <v>0.17519999999999999</v>
      </c>
      <c r="Q449" s="18"/>
    </row>
    <row r="450" spans="1:17" s="1" customFormat="1" ht="20.100000000000001" customHeight="1" x14ac:dyDescent="0.15">
      <c r="A450" s="10">
        <v>448</v>
      </c>
      <c r="B450" s="25" t="s">
        <v>2123</v>
      </c>
      <c r="C450" s="8" t="s">
        <v>2124</v>
      </c>
      <c r="D450" s="31" t="s">
        <v>1047</v>
      </c>
      <c r="E450" s="6" t="s">
        <v>198</v>
      </c>
      <c r="F450" s="25">
        <v>1</v>
      </c>
      <c r="G450" s="11"/>
      <c r="H450" s="12"/>
      <c r="I450" s="12"/>
      <c r="J450" s="6"/>
      <c r="K450" s="12"/>
      <c r="L450" s="25">
        <v>49.2</v>
      </c>
      <c r="M450" s="6">
        <f t="shared" si="7"/>
        <v>49.2</v>
      </c>
      <c r="N450" s="6"/>
      <c r="O450" s="6" t="s">
        <v>2125</v>
      </c>
      <c r="P450" s="15">
        <v>7.3469999999999994E-2</v>
      </c>
      <c r="Q450" s="18"/>
    </row>
    <row r="451" spans="1:17" s="1" customFormat="1" ht="20.100000000000001" customHeight="1" x14ac:dyDescent="0.15">
      <c r="A451" s="10">
        <v>449</v>
      </c>
      <c r="B451" s="25" t="s">
        <v>2126</v>
      </c>
      <c r="C451" s="8" t="s">
        <v>2127</v>
      </c>
      <c r="D451" s="31" t="s">
        <v>1047</v>
      </c>
      <c r="E451" s="6" t="s">
        <v>198</v>
      </c>
      <c r="F451" s="25">
        <v>1</v>
      </c>
      <c r="G451" s="11"/>
      <c r="H451" s="12"/>
      <c r="I451" s="12"/>
      <c r="J451" s="6"/>
      <c r="K451" s="12"/>
      <c r="L451" s="25">
        <v>48.8</v>
      </c>
      <c r="M451" s="6">
        <f t="shared" si="7"/>
        <v>48.8</v>
      </c>
      <c r="N451" s="6"/>
      <c r="O451" s="6" t="s">
        <v>2125</v>
      </c>
      <c r="P451" s="15">
        <v>7.3469999999999994E-2</v>
      </c>
      <c r="Q451" s="18"/>
    </row>
    <row r="452" spans="1:17" s="1" customFormat="1" ht="20.100000000000001" customHeight="1" x14ac:dyDescent="0.15">
      <c r="A452" s="10">
        <v>450</v>
      </c>
      <c r="B452" s="25" t="s">
        <v>2128</v>
      </c>
      <c r="C452" s="8" t="s">
        <v>2129</v>
      </c>
      <c r="D452" s="31" t="s">
        <v>1047</v>
      </c>
      <c r="E452" s="6" t="s">
        <v>198</v>
      </c>
      <c r="F452" s="25">
        <v>1</v>
      </c>
      <c r="G452" s="11"/>
      <c r="H452" s="12"/>
      <c r="I452" s="12"/>
      <c r="J452" s="6"/>
      <c r="K452" s="12"/>
      <c r="L452" s="25">
        <v>81.7</v>
      </c>
      <c r="M452" s="6">
        <f t="shared" si="7"/>
        <v>81.7</v>
      </c>
      <c r="N452" s="6"/>
      <c r="O452" s="6" t="s">
        <v>2130</v>
      </c>
      <c r="P452" s="15">
        <v>0.11996999999999999</v>
      </c>
      <c r="Q452" s="18"/>
    </row>
    <row r="453" spans="1:17" s="1" customFormat="1" ht="20.100000000000001" customHeight="1" x14ac:dyDescent="0.15">
      <c r="A453" s="10">
        <v>451</v>
      </c>
      <c r="B453" s="25" t="s">
        <v>2131</v>
      </c>
      <c r="C453" s="8" t="s">
        <v>2132</v>
      </c>
      <c r="D453" s="31" t="s">
        <v>1047</v>
      </c>
      <c r="E453" s="6" t="s">
        <v>198</v>
      </c>
      <c r="F453" s="25">
        <v>1</v>
      </c>
      <c r="G453" s="11"/>
      <c r="H453" s="12"/>
      <c r="I453" s="12"/>
      <c r="J453" s="6"/>
      <c r="K453" s="12"/>
      <c r="L453" s="25">
        <v>82.1</v>
      </c>
      <c r="M453" s="6">
        <f t="shared" si="7"/>
        <v>82.1</v>
      </c>
      <c r="N453" s="6"/>
      <c r="O453" s="6" t="s">
        <v>2130</v>
      </c>
      <c r="P453" s="15">
        <v>0.11996999999999999</v>
      </c>
      <c r="Q453" s="18"/>
    </row>
    <row r="454" spans="1:17" s="1" customFormat="1" ht="20.100000000000001" customHeight="1" x14ac:dyDescent="0.15">
      <c r="A454" s="10">
        <v>452</v>
      </c>
      <c r="B454" s="25" t="s">
        <v>2133</v>
      </c>
      <c r="C454" s="8" t="s">
        <v>2134</v>
      </c>
      <c r="D454" s="31" t="s">
        <v>1047</v>
      </c>
      <c r="E454" s="6" t="s">
        <v>198</v>
      </c>
      <c r="F454" s="25">
        <v>2</v>
      </c>
      <c r="G454" s="11"/>
      <c r="H454" s="12"/>
      <c r="I454" s="12"/>
      <c r="J454" s="6"/>
      <c r="K454" s="12"/>
      <c r="L454" s="25">
        <v>101.7</v>
      </c>
      <c r="M454" s="6">
        <f t="shared" si="7"/>
        <v>203.4</v>
      </c>
      <c r="N454" s="6"/>
      <c r="O454" s="6" t="s">
        <v>2135</v>
      </c>
      <c r="P454" s="15">
        <v>0.30503999999999998</v>
      </c>
      <c r="Q454" s="18"/>
    </row>
    <row r="455" spans="1:17" s="1" customFormat="1" ht="20.100000000000001" customHeight="1" x14ac:dyDescent="0.15">
      <c r="A455" s="10">
        <v>453</v>
      </c>
      <c r="B455" s="25" t="s">
        <v>2136</v>
      </c>
      <c r="C455" s="8" t="s">
        <v>2137</v>
      </c>
      <c r="D455" s="31" t="s">
        <v>1047</v>
      </c>
      <c r="E455" s="6" t="s">
        <v>198</v>
      </c>
      <c r="F455" s="25">
        <v>2</v>
      </c>
      <c r="G455" s="11"/>
      <c r="H455" s="12"/>
      <c r="I455" s="12"/>
      <c r="J455" s="6"/>
      <c r="K455" s="12"/>
      <c r="L455" s="25">
        <v>31.3</v>
      </c>
      <c r="M455" s="6">
        <f t="shared" si="7"/>
        <v>62.6</v>
      </c>
      <c r="N455" s="6"/>
      <c r="O455" s="6" t="s">
        <v>2138</v>
      </c>
      <c r="P455" s="15">
        <v>6.9599999999999995E-2</v>
      </c>
      <c r="Q455" s="18"/>
    </row>
    <row r="456" spans="1:17" s="1" customFormat="1" ht="20.100000000000001" customHeight="1" x14ac:dyDescent="0.15">
      <c r="A456" s="10">
        <v>454</v>
      </c>
      <c r="B456" s="25" t="s">
        <v>2139</v>
      </c>
      <c r="C456" s="8" t="s">
        <v>2140</v>
      </c>
      <c r="D456" s="31" t="s">
        <v>1047</v>
      </c>
      <c r="E456" s="6" t="s">
        <v>198</v>
      </c>
      <c r="F456" s="25">
        <v>2</v>
      </c>
      <c r="G456" s="11"/>
      <c r="H456" s="12"/>
      <c r="I456" s="12"/>
      <c r="J456" s="6"/>
      <c r="K456" s="12"/>
      <c r="L456" s="25">
        <v>25.8</v>
      </c>
      <c r="M456" s="6">
        <f t="shared" si="7"/>
        <v>51.6</v>
      </c>
      <c r="N456" s="6"/>
      <c r="O456" s="6" t="s">
        <v>2141</v>
      </c>
      <c r="P456" s="15">
        <v>5.7599999999999998E-2</v>
      </c>
      <c r="Q456" s="18"/>
    </row>
    <row r="457" spans="1:17" s="1" customFormat="1" ht="20.100000000000001" customHeight="1" x14ac:dyDescent="0.15">
      <c r="A457" s="10">
        <v>455</v>
      </c>
      <c r="B457" s="25" t="s">
        <v>2142</v>
      </c>
      <c r="C457" s="8" t="s">
        <v>2143</v>
      </c>
      <c r="D457" s="31" t="s">
        <v>1047</v>
      </c>
      <c r="E457" s="6" t="s">
        <v>198</v>
      </c>
      <c r="F457" s="25">
        <v>2</v>
      </c>
      <c r="G457" s="11"/>
      <c r="H457" s="12"/>
      <c r="I457" s="12"/>
      <c r="J457" s="6"/>
      <c r="K457" s="12"/>
      <c r="L457" s="25">
        <v>26.4</v>
      </c>
      <c r="M457" s="6">
        <f t="shared" si="7"/>
        <v>52.8</v>
      </c>
      <c r="N457" s="6"/>
      <c r="O457" s="6" t="s">
        <v>2144</v>
      </c>
      <c r="P457" s="15">
        <v>5.8799999999999998E-2</v>
      </c>
      <c r="Q457" s="18"/>
    </row>
    <row r="458" spans="1:17" s="1" customFormat="1" ht="20.100000000000001" customHeight="1" x14ac:dyDescent="0.15">
      <c r="A458" s="10">
        <v>456</v>
      </c>
      <c r="B458" s="25" t="s">
        <v>2145</v>
      </c>
      <c r="C458" s="8" t="s">
        <v>2146</v>
      </c>
      <c r="D458" s="31" t="s">
        <v>1047</v>
      </c>
      <c r="E458" s="6" t="s">
        <v>198</v>
      </c>
      <c r="F458" s="25">
        <v>2</v>
      </c>
      <c r="G458" s="11"/>
      <c r="H458" s="12"/>
      <c r="I458" s="12"/>
      <c r="J458" s="6"/>
      <c r="K458" s="12"/>
      <c r="L458" s="25">
        <v>80.599999999999994</v>
      </c>
      <c r="M458" s="6">
        <f t="shared" si="7"/>
        <v>161.19999999999999</v>
      </c>
      <c r="N458" s="6"/>
      <c r="O458" s="6" t="s">
        <v>2147</v>
      </c>
      <c r="P458" s="15">
        <v>0.16919999999999999</v>
      </c>
      <c r="Q458" s="18"/>
    </row>
    <row r="459" spans="1:17" s="1" customFormat="1" ht="20.100000000000001" customHeight="1" x14ac:dyDescent="0.15">
      <c r="A459" s="10">
        <v>457</v>
      </c>
      <c r="B459" s="25" t="s">
        <v>2148</v>
      </c>
      <c r="C459" s="8" t="s">
        <v>2149</v>
      </c>
      <c r="D459" s="31" t="s">
        <v>1047</v>
      </c>
      <c r="E459" s="6" t="s">
        <v>198</v>
      </c>
      <c r="F459" s="25">
        <v>2</v>
      </c>
      <c r="G459" s="11"/>
      <c r="H459" s="12"/>
      <c r="I459" s="12"/>
      <c r="J459" s="6"/>
      <c r="K459" s="12"/>
      <c r="L459" s="25">
        <v>410.3</v>
      </c>
      <c r="M459" s="6">
        <f t="shared" si="7"/>
        <v>820.6</v>
      </c>
      <c r="N459" s="6"/>
      <c r="O459" s="6" t="s">
        <v>2150</v>
      </c>
      <c r="P459" s="15">
        <v>0.84</v>
      </c>
      <c r="Q459" s="18"/>
    </row>
    <row r="460" spans="1:17" s="1" customFormat="1" ht="20.100000000000001" customHeight="1" x14ac:dyDescent="0.15">
      <c r="A460" s="10">
        <v>458</v>
      </c>
      <c r="B460" s="25" t="s">
        <v>2151</v>
      </c>
      <c r="C460" s="8" t="s">
        <v>2152</v>
      </c>
      <c r="D460" s="31" t="s">
        <v>1047</v>
      </c>
      <c r="E460" s="6" t="s">
        <v>198</v>
      </c>
      <c r="F460" s="25">
        <v>2</v>
      </c>
      <c r="G460" s="11"/>
      <c r="H460" s="12"/>
      <c r="I460" s="12"/>
      <c r="J460" s="6"/>
      <c r="K460" s="12"/>
      <c r="L460" s="25">
        <v>410.3</v>
      </c>
      <c r="M460" s="6">
        <f t="shared" si="7"/>
        <v>820.6</v>
      </c>
      <c r="N460" s="6"/>
      <c r="O460" s="6" t="s">
        <v>2150</v>
      </c>
      <c r="P460" s="15">
        <v>0.84</v>
      </c>
      <c r="Q460" s="18"/>
    </row>
    <row r="461" spans="1:17" s="1" customFormat="1" ht="20.100000000000001" customHeight="1" x14ac:dyDescent="0.15">
      <c r="A461" s="10">
        <v>459</v>
      </c>
      <c r="B461" s="25" t="s">
        <v>2153</v>
      </c>
      <c r="C461" s="8" t="s">
        <v>2154</v>
      </c>
      <c r="D461" s="31" t="s">
        <v>1047</v>
      </c>
      <c r="E461" s="6" t="s">
        <v>198</v>
      </c>
      <c r="F461" s="25">
        <v>1</v>
      </c>
      <c r="G461" s="11"/>
      <c r="H461" s="12"/>
      <c r="I461" s="12"/>
      <c r="J461" s="6"/>
      <c r="K461" s="12"/>
      <c r="L461" s="25">
        <v>408.6</v>
      </c>
      <c r="M461" s="6">
        <f t="shared" si="7"/>
        <v>408.6</v>
      </c>
      <c r="N461" s="6"/>
      <c r="O461" s="6" t="s">
        <v>2155</v>
      </c>
      <c r="P461" s="15">
        <v>0.63</v>
      </c>
      <c r="Q461" s="18"/>
    </row>
    <row r="462" spans="1:17" s="1" customFormat="1" ht="20.100000000000001" customHeight="1" x14ac:dyDescent="0.15">
      <c r="A462" s="10">
        <v>460</v>
      </c>
      <c r="B462" s="25" t="s">
        <v>2156</v>
      </c>
      <c r="C462" s="8" t="s">
        <v>2157</v>
      </c>
      <c r="D462" s="31" t="s">
        <v>1047</v>
      </c>
      <c r="E462" s="6" t="s">
        <v>198</v>
      </c>
      <c r="F462" s="25">
        <v>1</v>
      </c>
      <c r="G462" s="11"/>
      <c r="H462" s="12"/>
      <c r="I462" s="12"/>
      <c r="J462" s="6"/>
      <c r="K462" s="12"/>
      <c r="L462" s="25">
        <v>408.6</v>
      </c>
      <c r="M462" s="6">
        <f t="shared" si="7"/>
        <v>408.6</v>
      </c>
      <c r="N462" s="6"/>
      <c r="O462" s="6" t="s">
        <v>2155</v>
      </c>
      <c r="P462" s="15">
        <v>0.63</v>
      </c>
      <c r="Q462" s="18"/>
    </row>
    <row r="463" spans="1:17" s="1" customFormat="1" ht="20.100000000000001" customHeight="1" x14ac:dyDescent="0.15">
      <c r="A463" s="10">
        <v>461</v>
      </c>
      <c r="B463" s="25" t="s">
        <v>2158</v>
      </c>
      <c r="C463" s="8" t="s">
        <v>2159</v>
      </c>
      <c r="D463" s="31" t="s">
        <v>1047</v>
      </c>
      <c r="E463" s="6" t="s">
        <v>198</v>
      </c>
      <c r="F463" s="25">
        <v>1</v>
      </c>
      <c r="G463" s="11"/>
      <c r="H463" s="12"/>
      <c r="I463" s="12"/>
      <c r="J463" s="6"/>
      <c r="K463" s="12"/>
      <c r="L463" s="25">
        <v>407.4</v>
      </c>
      <c r="M463" s="6">
        <f t="shared" si="7"/>
        <v>407.4</v>
      </c>
      <c r="N463" s="6"/>
      <c r="O463" s="6" t="s">
        <v>2160</v>
      </c>
      <c r="P463" s="15">
        <v>0.65100000000000002</v>
      </c>
      <c r="Q463" s="18"/>
    </row>
    <row r="464" spans="1:17" s="1" customFormat="1" ht="20.100000000000001" customHeight="1" x14ac:dyDescent="0.15">
      <c r="A464" s="10">
        <v>462</v>
      </c>
      <c r="B464" s="25" t="s">
        <v>2161</v>
      </c>
      <c r="C464" s="8" t="s">
        <v>2162</v>
      </c>
      <c r="D464" s="31" t="s">
        <v>1047</v>
      </c>
      <c r="E464" s="6" t="s">
        <v>198</v>
      </c>
      <c r="F464" s="25">
        <v>1</v>
      </c>
      <c r="G464" s="11"/>
      <c r="H464" s="12"/>
      <c r="I464" s="12"/>
      <c r="J464" s="6"/>
      <c r="K464" s="12"/>
      <c r="L464" s="25">
        <v>407.4</v>
      </c>
      <c r="M464" s="6">
        <f t="shared" si="7"/>
        <v>407.4</v>
      </c>
      <c r="N464" s="6"/>
      <c r="O464" s="6" t="s">
        <v>2160</v>
      </c>
      <c r="P464" s="15">
        <v>0.65100000000000002</v>
      </c>
      <c r="Q464" s="18"/>
    </row>
    <row r="465" spans="1:17" s="1" customFormat="1" ht="20.100000000000001" customHeight="1" x14ac:dyDescent="0.15">
      <c r="A465" s="10">
        <v>463</v>
      </c>
      <c r="B465" s="25" t="s">
        <v>2163</v>
      </c>
      <c r="C465" s="8" t="s">
        <v>2164</v>
      </c>
      <c r="D465" s="31" t="s">
        <v>1047</v>
      </c>
      <c r="E465" s="6" t="s">
        <v>198</v>
      </c>
      <c r="F465" s="25">
        <v>24</v>
      </c>
      <c r="G465" s="11"/>
      <c r="H465" s="12"/>
      <c r="I465" s="12"/>
      <c r="J465" s="6"/>
      <c r="K465" s="12"/>
      <c r="L465" s="25">
        <v>396.3</v>
      </c>
      <c r="M465" s="6">
        <f t="shared" si="7"/>
        <v>9511.2000000000007</v>
      </c>
      <c r="N465" s="6"/>
      <c r="O465" s="6" t="s">
        <v>2061</v>
      </c>
      <c r="P465" s="15">
        <v>10.3392</v>
      </c>
      <c r="Q465" s="18"/>
    </row>
    <row r="466" spans="1:17" s="1" customFormat="1" ht="20.100000000000001" customHeight="1" x14ac:dyDescent="0.15">
      <c r="A466" s="10">
        <v>464</v>
      </c>
      <c r="B466" s="25" t="s">
        <v>2165</v>
      </c>
      <c r="C466" s="8" t="s">
        <v>2166</v>
      </c>
      <c r="D466" s="31" t="s">
        <v>1047</v>
      </c>
      <c r="E466" s="6" t="s">
        <v>198</v>
      </c>
      <c r="F466" s="25">
        <v>2</v>
      </c>
      <c r="G466" s="11"/>
      <c r="H466" s="12"/>
      <c r="I466" s="12"/>
      <c r="J466" s="6"/>
      <c r="K466" s="12"/>
      <c r="L466" s="25">
        <v>412.5</v>
      </c>
      <c r="M466" s="6">
        <f t="shared" si="7"/>
        <v>825</v>
      </c>
      <c r="N466" s="6"/>
      <c r="O466" s="6" t="s">
        <v>2061</v>
      </c>
      <c r="P466" s="15">
        <v>0.86160000000000003</v>
      </c>
      <c r="Q466" s="18"/>
    </row>
    <row r="467" spans="1:17" s="1" customFormat="1" ht="20.100000000000001" customHeight="1" x14ac:dyDescent="0.15">
      <c r="A467" s="10">
        <v>465</v>
      </c>
      <c r="B467" s="25" t="s">
        <v>2167</v>
      </c>
      <c r="C467" s="8" t="s">
        <v>2168</v>
      </c>
      <c r="D467" s="31" t="s">
        <v>1047</v>
      </c>
      <c r="E467" s="6" t="s">
        <v>198</v>
      </c>
      <c r="F467" s="25">
        <v>2</v>
      </c>
      <c r="G467" s="11"/>
      <c r="H467" s="12"/>
      <c r="I467" s="12"/>
      <c r="J467" s="6"/>
      <c r="K467" s="12"/>
      <c r="L467" s="25">
        <v>412.5</v>
      </c>
      <c r="M467" s="6">
        <f t="shared" si="7"/>
        <v>825</v>
      </c>
      <c r="N467" s="6"/>
      <c r="O467" s="6" t="s">
        <v>2061</v>
      </c>
      <c r="P467" s="15">
        <v>0.86160000000000003</v>
      </c>
      <c r="Q467" s="18"/>
    </row>
    <row r="468" spans="1:17" s="1" customFormat="1" ht="20.100000000000001" customHeight="1" x14ac:dyDescent="0.15">
      <c r="A468" s="10">
        <v>466</v>
      </c>
      <c r="B468" s="25" t="s">
        <v>2169</v>
      </c>
      <c r="C468" s="8" t="s">
        <v>2170</v>
      </c>
      <c r="D468" s="31" t="s">
        <v>1047</v>
      </c>
      <c r="E468" s="6" t="s">
        <v>198</v>
      </c>
      <c r="F468" s="25">
        <v>2</v>
      </c>
      <c r="G468" s="11"/>
      <c r="H468" s="12"/>
      <c r="I468" s="12"/>
      <c r="J468" s="6"/>
      <c r="K468" s="12"/>
      <c r="L468" s="25">
        <v>404.4</v>
      </c>
      <c r="M468" s="6">
        <f t="shared" si="7"/>
        <v>808.8</v>
      </c>
      <c r="N468" s="6"/>
      <c r="O468" s="6" t="s">
        <v>2061</v>
      </c>
      <c r="P468" s="15">
        <v>0.86160000000000003</v>
      </c>
      <c r="Q468" s="18"/>
    </row>
    <row r="469" spans="1:17" s="1" customFormat="1" ht="20.100000000000001" customHeight="1" x14ac:dyDescent="0.15">
      <c r="A469" s="10">
        <v>467</v>
      </c>
      <c r="B469" s="25" t="s">
        <v>2171</v>
      </c>
      <c r="C469" s="8" t="s">
        <v>2172</v>
      </c>
      <c r="D469" s="31" t="s">
        <v>1047</v>
      </c>
      <c r="E469" s="6" t="s">
        <v>198</v>
      </c>
      <c r="F469" s="25">
        <v>2</v>
      </c>
      <c r="G469" s="11"/>
      <c r="H469" s="12"/>
      <c r="I469" s="12"/>
      <c r="J469" s="6"/>
      <c r="K469" s="12"/>
      <c r="L469" s="25">
        <v>404.4</v>
      </c>
      <c r="M469" s="6">
        <f t="shared" si="7"/>
        <v>808.8</v>
      </c>
      <c r="N469" s="6"/>
      <c r="O469" s="6" t="s">
        <v>2061</v>
      </c>
      <c r="P469" s="15">
        <v>0.86160000000000003</v>
      </c>
      <c r="Q469" s="18"/>
    </row>
    <row r="470" spans="1:17" s="1" customFormat="1" ht="20.100000000000001" customHeight="1" x14ac:dyDescent="0.15">
      <c r="A470" s="10">
        <v>468</v>
      </c>
      <c r="B470" s="25" t="s">
        <v>2173</v>
      </c>
      <c r="C470" s="8" t="s">
        <v>2174</v>
      </c>
      <c r="D470" s="31" t="s">
        <v>1047</v>
      </c>
      <c r="E470" s="6" t="s">
        <v>198</v>
      </c>
      <c r="F470" s="25">
        <v>12</v>
      </c>
      <c r="G470" s="11"/>
      <c r="H470" s="12"/>
      <c r="I470" s="12"/>
      <c r="J470" s="6"/>
      <c r="K470" s="12"/>
      <c r="L470" s="25">
        <v>330.2</v>
      </c>
      <c r="M470" s="6">
        <f t="shared" si="7"/>
        <v>3962.3999999999996</v>
      </c>
      <c r="N470" s="6"/>
      <c r="O470" s="6" t="s">
        <v>2175</v>
      </c>
      <c r="P470" s="15">
        <v>5.8564800000000004</v>
      </c>
      <c r="Q470" s="18"/>
    </row>
    <row r="471" spans="1:17" s="1" customFormat="1" ht="20.100000000000001" customHeight="1" x14ac:dyDescent="0.15">
      <c r="A471" s="10">
        <v>469</v>
      </c>
      <c r="B471" s="25" t="s">
        <v>2176</v>
      </c>
      <c r="C471" s="8" t="s">
        <v>2177</v>
      </c>
      <c r="D471" s="31" t="s">
        <v>1047</v>
      </c>
      <c r="E471" s="6" t="s">
        <v>198</v>
      </c>
      <c r="F471" s="25">
        <v>12</v>
      </c>
      <c r="G471" s="11"/>
      <c r="H471" s="12"/>
      <c r="I471" s="12"/>
      <c r="J471" s="6"/>
      <c r="K471" s="12"/>
      <c r="L471" s="25">
        <v>293.10000000000002</v>
      </c>
      <c r="M471" s="6">
        <f t="shared" si="7"/>
        <v>3517.2000000000003</v>
      </c>
      <c r="N471" s="6"/>
      <c r="O471" s="6" t="s">
        <v>2178</v>
      </c>
      <c r="P471" s="15">
        <v>5.1710399999999996</v>
      </c>
      <c r="Q471" s="18"/>
    </row>
    <row r="472" spans="1:17" s="1" customFormat="1" ht="20.100000000000001" customHeight="1" x14ac:dyDescent="0.15">
      <c r="A472" s="10">
        <v>470</v>
      </c>
      <c r="B472" s="25" t="s">
        <v>2179</v>
      </c>
      <c r="C472" s="8" t="s">
        <v>2180</v>
      </c>
      <c r="D472" s="31" t="s">
        <v>1047</v>
      </c>
      <c r="E472" s="6" t="s">
        <v>198</v>
      </c>
      <c r="F472" s="25">
        <v>12</v>
      </c>
      <c r="G472" s="11"/>
      <c r="H472" s="12"/>
      <c r="I472" s="12"/>
      <c r="J472" s="6"/>
      <c r="K472" s="12"/>
      <c r="L472" s="25">
        <v>336.8</v>
      </c>
      <c r="M472" s="6">
        <f t="shared" si="7"/>
        <v>4041.6000000000004</v>
      </c>
      <c r="N472" s="6"/>
      <c r="O472" s="6" t="s">
        <v>2181</v>
      </c>
      <c r="P472" s="15">
        <v>5.9774399999999996</v>
      </c>
      <c r="Q472" s="18"/>
    </row>
    <row r="473" spans="1:17" s="1" customFormat="1" ht="20.100000000000001" customHeight="1" x14ac:dyDescent="0.15">
      <c r="A473" s="10">
        <v>471</v>
      </c>
      <c r="B473" s="25" t="s">
        <v>2182</v>
      </c>
      <c r="C473" s="8" t="s">
        <v>2183</v>
      </c>
      <c r="D473" s="31" t="s">
        <v>1047</v>
      </c>
      <c r="E473" s="6" t="s">
        <v>198</v>
      </c>
      <c r="F473" s="25">
        <v>6</v>
      </c>
      <c r="G473" s="11"/>
      <c r="H473" s="12"/>
      <c r="I473" s="12"/>
      <c r="J473" s="6"/>
      <c r="K473" s="12"/>
      <c r="L473" s="25">
        <v>340.4</v>
      </c>
      <c r="M473" s="6">
        <f t="shared" ref="M473:M536" si="8">L473*F473</f>
        <v>2042.3999999999999</v>
      </c>
      <c r="N473" s="6"/>
      <c r="O473" s="6" t="s">
        <v>2184</v>
      </c>
      <c r="P473" s="15">
        <v>2.2427999999999999</v>
      </c>
      <c r="Q473" s="18"/>
    </row>
    <row r="474" spans="1:17" s="1" customFormat="1" ht="20.100000000000001" customHeight="1" x14ac:dyDescent="0.15">
      <c r="A474" s="10">
        <v>472</v>
      </c>
      <c r="B474" s="25" t="s">
        <v>2185</v>
      </c>
      <c r="C474" s="8" t="s">
        <v>2186</v>
      </c>
      <c r="D474" s="31" t="s">
        <v>1047</v>
      </c>
      <c r="E474" s="6" t="s">
        <v>198</v>
      </c>
      <c r="F474" s="25">
        <v>2</v>
      </c>
      <c r="G474" s="11"/>
      <c r="H474" s="12"/>
      <c r="I474" s="12"/>
      <c r="J474" s="6"/>
      <c r="K474" s="12"/>
      <c r="L474" s="25">
        <v>371.2</v>
      </c>
      <c r="M474" s="6">
        <f t="shared" si="8"/>
        <v>742.4</v>
      </c>
      <c r="N474" s="6"/>
      <c r="O474" s="6" t="s">
        <v>2187</v>
      </c>
      <c r="P474" s="15">
        <v>1.62792</v>
      </c>
      <c r="Q474" s="18"/>
    </row>
    <row r="475" spans="1:17" s="1" customFormat="1" ht="20.100000000000001" customHeight="1" x14ac:dyDescent="0.15">
      <c r="A475" s="10">
        <v>473</v>
      </c>
      <c r="B475" s="25" t="s">
        <v>2188</v>
      </c>
      <c r="C475" s="8" t="s">
        <v>2189</v>
      </c>
      <c r="D475" s="31" t="s">
        <v>1047</v>
      </c>
      <c r="E475" s="6" t="s">
        <v>198</v>
      </c>
      <c r="F475" s="25">
        <v>2</v>
      </c>
      <c r="G475" s="11"/>
      <c r="H475" s="12"/>
      <c r="I475" s="12"/>
      <c r="J475" s="6"/>
      <c r="K475" s="12"/>
      <c r="L475" s="25">
        <v>154.4</v>
      </c>
      <c r="M475" s="6">
        <f t="shared" si="8"/>
        <v>308.8</v>
      </c>
      <c r="N475" s="6"/>
      <c r="O475" s="6" t="s">
        <v>2190</v>
      </c>
      <c r="P475" s="15">
        <v>0.4536</v>
      </c>
      <c r="Q475" s="18"/>
    </row>
    <row r="476" spans="1:17" s="1" customFormat="1" ht="20.100000000000001" customHeight="1" x14ac:dyDescent="0.15">
      <c r="A476" s="10">
        <v>474</v>
      </c>
      <c r="B476" s="25" t="s">
        <v>2191</v>
      </c>
      <c r="C476" s="8" t="s">
        <v>2192</v>
      </c>
      <c r="D476" s="31" t="s">
        <v>1047</v>
      </c>
      <c r="E476" s="6" t="s">
        <v>198</v>
      </c>
      <c r="F476" s="25">
        <v>2</v>
      </c>
      <c r="G476" s="11"/>
      <c r="H476" s="12"/>
      <c r="I476" s="12"/>
      <c r="J476" s="6"/>
      <c r="K476" s="12"/>
      <c r="L476" s="25">
        <v>180.4</v>
      </c>
      <c r="M476" s="6">
        <f t="shared" si="8"/>
        <v>360.8</v>
      </c>
      <c r="N476" s="6"/>
      <c r="O476" s="6" t="s">
        <v>2193</v>
      </c>
      <c r="P476" s="15">
        <v>0.35088000000000003</v>
      </c>
      <c r="Q476" s="18"/>
    </row>
    <row r="477" spans="1:17" s="1" customFormat="1" ht="20.100000000000001" customHeight="1" x14ac:dyDescent="0.15">
      <c r="A477" s="10">
        <v>475</v>
      </c>
      <c r="B477" s="25" t="s">
        <v>2194</v>
      </c>
      <c r="C477" s="8" t="s">
        <v>2195</v>
      </c>
      <c r="D477" s="31" t="s">
        <v>1047</v>
      </c>
      <c r="E477" s="6" t="s">
        <v>198</v>
      </c>
      <c r="F477" s="25">
        <v>1</v>
      </c>
      <c r="G477" s="11"/>
      <c r="H477" s="12"/>
      <c r="I477" s="12"/>
      <c r="J477" s="6"/>
      <c r="K477" s="12"/>
      <c r="L477" s="25">
        <v>225.4</v>
      </c>
      <c r="M477" s="6">
        <f t="shared" si="8"/>
        <v>225.4</v>
      </c>
      <c r="N477" s="6"/>
      <c r="O477" s="6" t="s">
        <v>2102</v>
      </c>
      <c r="P477" s="15">
        <v>0.48258000000000001</v>
      </c>
      <c r="Q477" s="18"/>
    </row>
    <row r="478" spans="1:17" s="1" customFormat="1" ht="20.100000000000001" customHeight="1" x14ac:dyDescent="0.15">
      <c r="A478" s="10">
        <v>476</v>
      </c>
      <c r="B478" s="25" t="s">
        <v>2196</v>
      </c>
      <c r="C478" s="8" t="s">
        <v>2197</v>
      </c>
      <c r="D478" s="31" t="s">
        <v>1047</v>
      </c>
      <c r="E478" s="6" t="s">
        <v>198</v>
      </c>
      <c r="F478" s="25">
        <v>1</v>
      </c>
      <c r="G478" s="11"/>
      <c r="H478" s="12"/>
      <c r="I478" s="12"/>
      <c r="J478" s="6"/>
      <c r="K478" s="12"/>
      <c r="L478" s="25">
        <v>225.4</v>
      </c>
      <c r="M478" s="6">
        <f t="shared" si="8"/>
        <v>225.4</v>
      </c>
      <c r="N478" s="6"/>
      <c r="O478" s="6" t="s">
        <v>2102</v>
      </c>
      <c r="P478" s="15">
        <v>0.48258000000000001</v>
      </c>
      <c r="Q478" s="18"/>
    </row>
    <row r="479" spans="1:17" s="1" customFormat="1" ht="20.100000000000001" customHeight="1" x14ac:dyDescent="0.15">
      <c r="A479" s="10">
        <v>477</v>
      </c>
      <c r="B479" s="25" t="s">
        <v>2198</v>
      </c>
      <c r="C479" s="8" t="s">
        <v>2199</v>
      </c>
      <c r="D479" s="31" t="s">
        <v>1047</v>
      </c>
      <c r="E479" s="6" t="s">
        <v>198</v>
      </c>
      <c r="F479" s="25">
        <v>2</v>
      </c>
      <c r="G479" s="11"/>
      <c r="H479" s="12"/>
      <c r="I479" s="12"/>
      <c r="J479" s="6"/>
      <c r="K479" s="12"/>
      <c r="L479" s="25">
        <v>69.7</v>
      </c>
      <c r="M479" s="6">
        <f t="shared" si="8"/>
        <v>139.4</v>
      </c>
      <c r="N479" s="6"/>
      <c r="O479" s="6" t="s">
        <v>2200</v>
      </c>
      <c r="P479" s="15">
        <v>0.15359999999999999</v>
      </c>
      <c r="Q479" s="18"/>
    </row>
    <row r="480" spans="1:17" s="1" customFormat="1" ht="20.100000000000001" customHeight="1" x14ac:dyDescent="0.15">
      <c r="A480" s="10">
        <v>478</v>
      </c>
      <c r="B480" s="25" t="s">
        <v>2201</v>
      </c>
      <c r="C480" s="8" t="s">
        <v>2202</v>
      </c>
      <c r="D480" s="31" t="s">
        <v>1344</v>
      </c>
      <c r="E480" s="6" t="s">
        <v>198</v>
      </c>
      <c r="F480" s="25">
        <v>1</v>
      </c>
      <c r="G480" s="11"/>
      <c r="H480" s="12"/>
      <c r="I480" s="12"/>
      <c r="J480" s="6"/>
      <c r="K480" s="12"/>
      <c r="L480" s="25">
        <v>314.60000000000002</v>
      </c>
      <c r="M480" s="6">
        <f t="shared" si="8"/>
        <v>314.60000000000002</v>
      </c>
      <c r="N480" s="6"/>
      <c r="O480" s="6" t="s">
        <v>2203</v>
      </c>
      <c r="P480" s="15">
        <v>0.3276</v>
      </c>
      <c r="Q480" s="18"/>
    </row>
    <row r="481" spans="1:17" s="1" customFormat="1" ht="20.100000000000001" customHeight="1" x14ac:dyDescent="0.15">
      <c r="A481" s="10">
        <v>479</v>
      </c>
      <c r="B481" s="25" t="s">
        <v>2204</v>
      </c>
      <c r="C481" s="8" t="s">
        <v>2205</v>
      </c>
      <c r="D481" s="31" t="s">
        <v>1344</v>
      </c>
      <c r="E481" s="6" t="s">
        <v>198</v>
      </c>
      <c r="F481" s="25">
        <v>1</v>
      </c>
      <c r="G481" s="11"/>
      <c r="H481" s="12"/>
      <c r="I481" s="12"/>
      <c r="J481" s="6"/>
      <c r="K481" s="12"/>
      <c r="L481" s="25">
        <v>314.60000000000002</v>
      </c>
      <c r="M481" s="6">
        <f t="shared" si="8"/>
        <v>314.60000000000002</v>
      </c>
      <c r="N481" s="6"/>
      <c r="O481" s="6" t="s">
        <v>2203</v>
      </c>
      <c r="P481" s="15">
        <v>0.3276</v>
      </c>
      <c r="Q481" s="18"/>
    </row>
    <row r="482" spans="1:17" s="1" customFormat="1" ht="20.100000000000001" customHeight="1" x14ac:dyDescent="0.15">
      <c r="A482" s="10">
        <v>480</v>
      </c>
      <c r="B482" s="25" t="s">
        <v>2206</v>
      </c>
      <c r="C482" s="8" t="s">
        <v>2207</v>
      </c>
      <c r="D482" s="31" t="s">
        <v>1344</v>
      </c>
      <c r="E482" s="6" t="s">
        <v>198</v>
      </c>
      <c r="F482" s="25">
        <v>1</v>
      </c>
      <c r="G482" s="11"/>
      <c r="H482" s="12"/>
      <c r="I482" s="12"/>
      <c r="J482" s="6"/>
      <c r="K482" s="12"/>
      <c r="L482" s="25">
        <v>314.60000000000002</v>
      </c>
      <c r="M482" s="6">
        <f t="shared" si="8"/>
        <v>314.60000000000002</v>
      </c>
      <c r="N482" s="6"/>
      <c r="O482" s="6" t="s">
        <v>2203</v>
      </c>
      <c r="P482" s="15">
        <v>0.3276</v>
      </c>
      <c r="Q482" s="18"/>
    </row>
    <row r="483" spans="1:17" s="1" customFormat="1" ht="20.100000000000001" customHeight="1" x14ac:dyDescent="0.15">
      <c r="A483" s="10">
        <v>481</v>
      </c>
      <c r="B483" s="25" t="s">
        <v>2208</v>
      </c>
      <c r="C483" s="8" t="s">
        <v>2209</v>
      </c>
      <c r="D483" s="31" t="s">
        <v>1344</v>
      </c>
      <c r="E483" s="6" t="s">
        <v>198</v>
      </c>
      <c r="F483" s="25">
        <v>1</v>
      </c>
      <c r="G483" s="11"/>
      <c r="H483" s="12"/>
      <c r="I483" s="12"/>
      <c r="J483" s="6"/>
      <c r="K483" s="12"/>
      <c r="L483" s="25">
        <v>314.60000000000002</v>
      </c>
      <c r="M483" s="6">
        <f t="shared" si="8"/>
        <v>314.60000000000002</v>
      </c>
      <c r="N483" s="6"/>
      <c r="O483" s="6" t="s">
        <v>2203</v>
      </c>
      <c r="P483" s="15">
        <v>0.3276</v>
      </c>
      <c r="Q483" s="18"/>
    </row>
    <row r="484" spans="1:17" s="1" customFormat="1" ht="20.100000000000001" customHeight="1" x14ac:dyDescent="0.15">
      <c r="A484" s="10">
        <v>482</v>
      </c>
      <c r="B484" s="25" t="s">
        <v>2210</v>
      </c>
      <c r="C484" s="8" t="s">
        <v>2211</v>
      </c>
      <c r="D484" s="31" t="s">
        <v>1344</v>
      </c>
      <c r="E484" s="6" t="s">
        <v>198</v>
      </c>
      <c r="F484" s="25">
        <v>1</v>
      </c>
      <c r="G484" s="11"/>
      <c r="H484" s="12"/>
      <c r="I484" s="12"/>
      <c r="J484" s="6"/>
      <c r="K484" s="12"/>
      <c r="L484" s="25">
        <v>314.60000000000002</v>
      </c>
      <c r="M484" s="6">
        <f t="shared" si="8"/>
        <v>314.60000000000002</v>
      </c>
      <c r="N484" s="6"/>
      <c r="O484" s="6" t="s">
        <v>2203</v>
      </c>
      <c r="P484" s="15">
        <v>0.3276</v>
      </c>
      <c r="Q484" s="18"/>
    </row>
    <row r="485" spans="1:17" s="1" customFormat="1" ht="20.100000000000001" customHeight="1" x14ac:dyDescent="0.15">
      <c r="A485" s="10">
        <v>483</v>
      </c>
      <c r="B485" s="25" t="s">
        <v>2212</v>
      </c>
      <c r="C485" s="8" t="s">
        <v>2213</v>
      </c>
      <c r="D485" s="31" t="s">
        <v>1344</v>
      </c>
      <c r="E485" s="6" t="s">
        <v>198</v>
      </c>
      <c r="F485" s="25">
        <v>1</v>
      </c>
      <c r="G485" s="11"/>
      <c r="H485" s="12"/>
      <c r="I485" s="12"/>
      <c r="J485" s="6"/>
      <c r="K485" s="12"/>
      <c r="L485" s="25">
        <v>314.60000000000002</v>
      </c>
      <c r="M485" s="6">
        <f t="shared" si="8"/>
        <v>314.60000000000002</v>
      </c>
      <c r="N485" s="6"/>
      <c r="O485" s="6" t="s">
        <v>2203</v>
      </c>
      <c r="P485" s="15">
        <v>0.3276</v>
      </c>
      <c r="Q485" s="18"/>
    </row>
    <row r="486" spans="1:17" s="1" customFormat="1" ht="20.100000000000001" customHeight="1" x14ac:dyDescent="0.15">
      <c r="A486" s="10">
        <v>484</v>
      </c>
      <c r="B486" s="25" t="s">
        <v>2214</v>
      </c>
      <c r="C486" s="8" t="s">
        <v>2215</v>
      </c>
      <c r="D486" s="31" t="s">
        <v>1344</v>
      </c>
      <c r="E486" s="6" t="s">
        <v>198</v>
      </c>
      <c r="F486" s="25">
        <v>1</v>
      </c>
      <c r="G486" s="11"/>
      <c r="H486" s="12"/>
      <c r="I486" s="12"/>
      <c r="J486" s="6"/>
      <c r="K486" s="12"/>
      <c r="L486" s="25">
        <v>311.7</v>
      </c>
      <c r="M486" s="6">
        <f t="shared" si="8"/>
        <v>311.7</v>
      </c>
      <c r="N486" s="6"/>
      <c r="O486" s="6" t="s">
        <v>2203</v>
      </c>
      <c r="P486" s="15">
        <v>0.3276</v>
      </c>
      <c r="Q486" s="18"/>
    </row>
    <row r="487" spans="1:17" s="1" customFormat="1" ht="20.100000000000001" customHeight="1" x14ac:dyDescent="0.15">
      <c r="A487" s="10">
        <v>485</v>
      </c>
      <c r="B487" s="25" t="s">
        <v>2216</v>
      </c>
      <c r="C487" s="8" t="s">
        <v>2217</v>
      </c>
      <c r="D487" s="31" t="s">
        <v>1344</v>
      </c>
      <c r="E487" s="6" t="s">
        <v>198</v>
      </c>
      <c r="F487" s="25">
        <v>1</v>
      </c>
      <c r="G487" s="11"/>
      <c r="H487" s="12"/>
      <c r="I487" s="12"/>
      <c r="J487" s="6"/>
      <c r="K487" s="12"/>
      <c r="L487" s="25">
        <v>311.7</v>
      </c>
      <c r="M487" s="6">
        <f t="shared" si="8"/>
        <v>311.7</v>
      </c>
      <c r="N487" s="6"/>
      <c r="O487" s="6" t="s">
        <v>2203</v>
      </c>
      <c r="P487" s="15">
        <v>0.3276</v>
      </c>
      <c r="Q487" s="18"/>
    </row>
    <row r="488" spans="1:17" s="1" customFormat="1" ht="20.100000000000001" customHeight="1" x14ac:dyDescent="0.15">
      <c r="A488" s="10">
        <v>486</v>
      </c>
      <c r="B488" s="25" t="s">
        <v>2218</v>
      </c>
      <c r="C488" s="8" t="s">
        <v>2219</v>
      </c>
      <c r="D488" s="31" t="s">
        <v>1344</v>
      </c>
      <c r="E488" s="6" t="s">
        <v>198</v>
      </c>
      <c r="F488" s="25">
        <v>1</v>
      </c>
      <c r="G488" s="11"/>
      <c r="H488" s="12"/>
      <c r="I488" s="12"/>
      <c r="J488" s="6"/>
      <c r="K488" s="12"/>
      <c r="L488" s="25">
        <v>311.7</v>
      </c>
      <c r="M488" s="6">
        <f t="shared" si="8"/>
        <v>311.7</v>
      </c>
      <c r="N488" s="6"/>
      <c r="O488" s="6" t="s">
        <v>2203</v>
      </c>
      <c r="P488" s="15">
        <v>0.3276</v>
      </c>
      <c r="Q488" s="18"/>
    </row>
    <row r="489" spans="1:17" s="1" customFormat="1" ht="20.100000000000001" customHeight="1" x14ac:dyDescent="0.15">
      <c r="A489" s="10">
        <v>487</v>
      </c>
      <c r="B489" s="25" t="s">
        <v>2220</v>
      </c>
      <c r="C489" s="8" t="s">
        <v>2221</v>
      </c>
      <c r="D489" s="31" t="s">
        <v>1344</v>
      </c>
      <c r="E489" s="6" t="s">
        <v>198</v>
      </c>
      <c r="F489" s="25">
        <v>1</v>
      </c>
      <c r="G489" s="11"/>
      <c r="H489" s="12"/>
      <c r="I489" s="12"/>
      <c r="J489" s="6"/>
      <c r="K489" s="12"/>
      <c r="L489" s="25">
        <v>311.7</v>
      </c>
      <c r="M489" s="6">
        <f t="shared" si="8"/>
        <v>311.7</v>
      </c>
      <c r="N489" s="6"/>
      <c r="O489" s="6" t="s">
        <v>2203</v>
      </c>
      <c r="P489" s="15">
        <v>0.3276</v>
      </c>
      <c r="Q489" s="18"/>
    </row>
    <row r="490" spans="1:17" s="1" customFormat="1" ht="20.100000000000001" customHeight="1" x14ac:dyDescent="0.15">
      <c r="A490" s="10">
        <v>488</v>
      </c>
      <c r="B490" s="25" t="s">
        <v>2222</v>
      </c>
      <c r="C490" s="8" t="s">
        <v>2223</v>
      </c>
      <c r="D490" s="31" t="s">
        <v>1344</v>
      </c>
      <c r="E490" s="6" t="s">
        <v>198</v>
      </c>
      <c r="F490" s="25">
        <v>1</v>
      </c>
      <c r="G490" s="11"/>
      <c r="H490" s="12"/>
      <c r="I490" s="12"/>
      <c r="J490" s="6"/>
      <c r="K490" s="12"/>
      <c r="L490" s="25">
        <v>311.7</v>
      </c>
      <c r="M490" s="6">
        <f t="shared" si="8"/>
        <v>311.7</v>
      </c>
      <c r="N490" s="6"/>
      <c r="O490" s="6" t="s">
        <v>2203</v>
      </c>
      <c r="P490" s="15">
        <v>0.3276</v>
      </c>
      <c r="Q490" s="18"/>
    </row>
    <row r="491" spans="1:17" s="1" customFormat="1" ht="20.100000000000001" customHeight="1" x14ac:dyDescent="0.15">
      <c r="A491" s="10">
        <v>489</v>
      </c>
      <c r="B491" s="25" t="s">
        <v>2224</v>
      </c>
      <c r="C491" s="8" t="s">
        <v>2225</v>
      </c>
      <c r="D491" s="31" t="s">
        <v>1344</v>
      </c>
      <c r="E491" s="6" t="s">
        <v>198</v>
      </c>
      <c r="F491" s="25">
        <v>1</v>
      </c>
      <c r="G491" s="11"/>
      <c r="H491" s="12"/>
      <c r="I491" s="12"/>
      <c r="J491" s="6"/>
      <c r="K491" s="12"/>
      <c r="L491" s="25">
        <v>311.7</v>
      </c>
      <c r="M491" s="6">
        <f t="shared" si="8"/>
        <v>311.7</v>
      </c>
      <c r="N491" s="6"/>
      <c r="O491" s="6" t="s">
        <v>2203</v>
      </c>
      <c r="P491" s="15">
        <v>0.3276</v>
      </c>
      <c r="Q491" s="18"/>
    </row>
    <row r="492" spans="1:17" s="1" customFormat="1" ht="20.100000000000001" customHeight="1" x14ac:dyDescent="0.15">
      <c r="A492" s="10">
        <v>490</v>
      </c>
      <c r="B492" s="25" t="s">
        <v>2226</v>
      </c>
      <c r="C492" s="8" t="s">
        <v>2227</v>
      </c>
      <c r="D492" s="31" t="s">
        <v>1344</v>
      </c>
      <c r="E492" s="6" t="s">
        <v>198</v>
      </c>
      <c r="F492" s="25">
        <v>1</v>
      </c>
      <c r="G492" s="11"/>
      <c r="H492" s="12"/>
      <c r="I492" s="12"/>
      <c r="J492" s="6"/>
      <c r="K492" s="12"/>
      <c r="L492" s="25">
        <v>334.9</v>
      </c>
      <c r="M492" s="6">
        <f t="shared" si="8"/>
        <v>334.9</v>
      </c>
      <c r="N492" s="6"/>
      <c r="O492" s="6" t="s">
        <v>2228</v>
      </c>
      <c r="P492" s="15">
        <v>0.74959200000000004</v>
      </c>
      <c r="Q492" s="18"/>
    </row>
    <row r="493" spans="1:17" s="1" customFormat="1" ht="20.100000000000001" customHeight="1" x14ac:dyDescent="0.15">
      <c r="A493" s="10">
        <v>491</v>
      </c>
      <c r="B493" s="25" t="s">
        <v>2229</v>
      </c>
      <c r="C493" s="8" t="s">
        <v>2230</v>
      </c>
      <c r="D493" s="31" t="s">
        <v>1344</v>
      </c>
      <c r="E493" s="6" t="s">
        <v>198</v>
      </c>
      <c r="F493" s="25">
        <v>1</v>
      </c>
      <c r="G493" s="11"/>
      <c r="H493" s="12"/>
      <c r="I493" s="12"/>
      <c r="J493" s="6"/>
      <c r="K493" s="12"/>
      <c r="L493" s="25">
        <v>334.9</v>
      </c>
      <c r="M493" s="6">
        <f t="shared" si="8"/>
        <v>334.9</v>
      </c>
      <c r="N493" s="6"/>
      <c r="O493" s="6" t="s">
        <v>2228</v>
      </c>
      <c r="P493" s="15">
        <v>0.74959200000000004</v>
      </c>
      <c r="Q493" s="18"/>
    </row>
    <row r="494" spans="1:17" s="1" customFormat="1" ht="20.100000000000001" customHeight="1" x14ac:dyDescent="0.15">
      <c r="A494" s="10">
        <v>492</v>
      </c>
      <c r="B494" s="25" t="s">
        <v>2231</v>
      </c>
      <c r="C494" s="8" t="s">
        <v>2232</v>
      </c>
      <c r="D494" s="31" t="s">
        <v>1344</v>
      </c>
      <c r="E494" s="6" t="s">
        <v>198</v>
      </c>
      <c r="F494" s="25">
        <v>1</v>
      </c>
      <c r="G494" s="11"/>
      <c r="H494" s="12"/>
      <c r="I494" s="12"/>
      <c r="J494" s="6"/>
      <c r="K494" s="12"/>
      <c r="L494" s="25">
        <v>316.2</v>
      </c>
      <c r="M494" s="6">
        <f t="shared" si="8"/>
        <v>316.2</v>
      </c>
      <c r="N494" s="6"/>
      <c r="O494" s="6" t="s">
        <v>2203</v>
      </c>
      <c r="P494" s="15">
        <v>0.3276</v>
      </c>
      <c r="Q494" s="18"/>
    </row>
    <row r="495" spans="1:17" s="1" customFormat="1" ht="20.100000000000001" customHeight="1" x14ac:dyDescent="0.15">
      <c r="A495" s="10">
        <v>493</v>
      </c>
      <c r="B495" s="25" t="s">
        <v>2233</v>
      </c>
      <c r="C495" s="8" t="s">
        <v>2234</v>
      </c>
      <c r="D495" s="31" t="s">
        <v>1344</v>
      </c>
      <c r="E495" s="6" t="s">
        <v>198</v>
      </c>
      <c r="F495" s="25">
        <v>1</v>
      </c>
      <c r="G495" s="11"/>
      <c r="H495" s="12"/>
      <c r="I495" s="12"/>
      <c r="J495" s="6"/>
      <c r="K495" s="12"/>
      <c r="L495" s="25">
        <v>316.2</v>
      </c>
      <c r="M495" s="6">
        <f t="shared" si="8"/>
        <v>316.2</v>
      </c>
      <c r="N495" s="6"/>
      <c r="O495" s="6" t="s">
        <v>2203</v>
      </c>
      <c r="P495" s="15">
        <v>0.3276</v>
      </c>
      <c r="Q495" s="18"/>
    </row>
    <row r="496" spans="1:17" s="1" customFormat="1" ht="20.100000000000001" customHeight="1" x14ac:dyDescent="0.15">
      <c r="A496" s="10">
        <v>494</v>
      </c>
      <c r="B496" s="25" t="s">
        <v>2235</v>
      </c>
      <c r="C496" s="8" t="s">
        <v>2236</v>
      </c>
      <c r="D496" s="31" t="s">
        <v>1344</v>
      </c>
      <c r="E496" s="6" t="s">
        <v>198</v>
      </c>
      <c r="F496" s="25">
        <v>1</v>
      </c>
      <c r="G496" s="11"/>
      <c r="H496" s="12"/>
      <c r="I496" s="12"/>
      <c r="J496" s="6"/>
      <c r="K496" s="12"/>
      <c r="L496" s="25">
        <v>316.2</v>
      </c>
      <c r="M496" s="6">
        <f t="shared" si="8"/>
        <v>316.2</v>
      </c>
      <c r="N496" s="6"/>
      <c r="O496" s="6" t="s">
        <v>2203</v>
      </c>
      <c r="P496" s="15">
        <v>0.3276</v>
      </c>
      <c r="Q496" s="18"/>
    </row>
    <row r="497" spans="1:17" s="1" customFormat="1" ht="20.100000000000001" customHeight="1" x14ac:dyDescent="0.15">
      <c r="A497" s="10">
        <v>495</v>
      </c>
      <c r="B497" s="25" t="s">
        <v>2237</v>
      </c>
      <c r="C497" s="8" t="s">
        <v>2238</v>
      </c>
      <c r="D497" s="31" t="s">
        <v>1344</v>
      </c>
      <c r="E497" s="6" t="s">
        <v>198</v>
      </c>
      <c r="F497" s="25">
        <v>1</v>
      </c>
      <c r="G497" s="11"/>
      <c r="H497" s="12"/>
      <c r="I497" s="12"/>
      <c r="J497" s="6"/>
      <c r="K497" s="12"/>
      <c r="L497" s="25">
        <v>316.2</v>
      </c>
      <c r="M497" s="6">
        <f t="shared" si="8"/>
        <v>316.2</v>
      </c>
      <c r="N497" s="6"/>
      <c r="O497" s="6" t="s">
        <v>2203</v>
      </c>
      <c r="P497" s="15">
        <v>0.3276</v>
      </c>
      <c r="Q497" s="18"/>
    </row>
    <row r="498" spans="1:17" s="1" customFormat="1" ht="20.100000000000001" customHeight="1" x14ac:dyDescent="0.15">
      <c r="A498" s="10">
        <v>496</v>
      </c>
      <c r="B498" s="25" t="s">
        <v>2239</v>
      </c>
      <c r="C498" s="8" t="s">
        <v>2240</v>
      </c>
      <c r="D498" s="31" t="s">
        <v>1047</v>
      </c>
      <c r="E498" s="6" t="s">
        <v>198</v>
      </c>
      <c r="F498" s="25">
        <v>1</v>
      </c>
      <c r="G498" s="11"/>
      <c r="H498" s="12"/>
      <c r="I498" s="12"/>
      <c r="J498" s="6"/>
      <c r="K498" s="12"/>
      <c r="L498" s="25">
        <v>114.3</v>
      </c>
      <c r="M498" s="6">
        <f t="shared" si="8"/>
        <v>114.3</v>
      </c>
      <c r="N498" s="6"/>
      <c r="O498" s="6" t="s">
        <v>2241</v>
      </c>
      <c r="P498" s="15">
        <v>0.21562799999999999</v>
      </c>
      <c r="Q498" s="18"/>
    </row>
    <row r="499" spans="1:17" s="1" customFormat="1" ht="20.100000000000001" customHeight="1" x14ac:dyDescent="0.15">
      <c r="A499" s="10">
        <v>497</v>
      </c>
      <c r="B499" s="25" t="s">
        <v>2242</v>
      </c>
      <c r="C499" s="8" t="s">
        <v>2243</v>
      </c>
      <c r="D499" s="31" t="s">
        <v>1047</v>
      </c>
      <c r="E499" s="6" t="s">
        <v>198</v>
      </c>
      <c r="F499" s="25">
        <v>1</v>
      </c>
      <c r="G499" s="11"/>
      <c r="H499" s="12"/>
      <c r="I499" s="12"/>
      <c r="J499" s="6"/>
      <c r="K499" s="12"/>
      <c r="L499" s="25">
        <v>114.3</v>
      </c>
      <c r="M499" s="6">
        <f t="shared" si="8"/>
        <v>114.3</v>
      </c>
      <c r="N499" s="6"/>
      <c r="O499" s="6" t="s">
        <v>2241</v>
      </c>
      <c r="P499" s="15">
        <v>0.21562799999999999</v>
      </c>
      <c r="Q499" s="18"/>
    </row>
    <row r="500" spans="1:17" s="1" customFormat="1" ht="20.100000000000001" customHeight="1" x14ac:dyDescent="0.15">
      <c r="A500" s="10">
        <v>498</v>
      </c>
      <c r="B500" s="25" t="s">
        <v>2244</v>
      </c>
      <c r="C500" s="8" t="s">
        <v>2245</v>
      </c>
      <c r="D500" s="31" t="s">
        <v>1047</v>
      </c>
      <c r="E500" s="6" t="s">
        <v>198</v>
      </c>
      <c r="F500" s="25">
        <v>1</v>
      </c>
      <c r="G500" s="11"/>
      <c r="H500" s="12"/>
      <c r="I500" s="12"/>
      <c r="J500" s="6"/>
      <c r="K500" s="12"/>
      <c r="L500" s="25">
        <v>108.2</v>
      </c>
      <c r="M500" s="6">
        <f t="shared" si="8"/>
        <v>108.2</v>
      </c>
      <c r="N500" s="6"/>
      <c r="O500" s="6" t="s">
        <v>2246</v>
      </c>
      <c r="P500" s="15">
        <v>0.15915399999999999</v>
      </c>
      <c r="Q500" s="18"/>
    </row>
    <row r="501" spans="1:17" s="1" customFormat="1" ht="20.100000000000001" customHeight="1" x14ac:dyDescent="0.15">
      <c r="A501" s="10">
        <v>499</v>
      </c>
      <c r="B501" s="25" t="s">
        <v>2247</v>
      </c>
      <c r="C501" s="8" t="s">
        <v>2248</v>
      </c>
      <c r="D501" s="31" t="s">
        <v>1047</v>
      </c>
      <c r="E501" s="6" t="s">
        <v>198</v>
      </c>
      <c r="F501" s="25">
        <v>1</v>
      </c>
      <c r="G501" s="11"/>
      <c r="H501" s="12"/>
      <c r="I501" s="12"/>
      <c r="J501" s="6"/>
      <c r="K501" s="12"/>
      <c r="L501" s="25">
        <v>108.2</v>
      </c>
      <c r="M501" s="6">
        <f t="shared" si="8"/>
        <v>108.2</v>
      </c>
      <c r="N501" s="6"/>
      <c r="O501" s="6" t="s">
        <v>2246</v>
      </c>
      <c r="P501" s="15">
        <v>0.15915399999999999</v>
      </c>
      <c r="Q501" s="18"/>
    </row>
    <row r="502" spans="1:17" s="1" customFormat="1" ht="20.100000000000001" customHeight="1" x14ac:dyDescent="0.15">
      <c r="A502" s="10">
        <v>500</v>
      </c>
      <c r="B502" s="25" t="s">
        <v>2249</v>
      </c>
      <c r="C502" s="8" t="s">
        <v>2250</v>
      </c>
      <c r="D502" s="31" t="s">
        <v>1047</v>
      </c>
      <c r="E502" s="6" t="s">
        <v>198</v>
      </c>
      <c r="F502" s="25">
        <v>2</v>
      </c>
      <c r="G502" s="11"/>
      <c r="H502" s="12"/>
      <c r="I502" s="12"/>
      <c r="J502" s="6"/>
      <c r="K502" s="12"/>
      <c r="L502" s="25">
        <v>139.9</v>
      </c>
      <c r="M502" s="6">
        <f t="shared" si="8"/>
        <v>279.8</v>
      </c>
      <c r="N502" s="6"/>
      <c r="O502" s="6" t="s">
        <v>2251</v>
      </c>
      <c r="P502" s="15">
        <v>0.60984000000000005</v>
      </c>
      <c r="Q502" s="18"/>
    </row>
    <row r="503" spans="1:17" s="1" customFormat="1" ht="20.100000000000001" customHeight="1" x14ac:dyDescent="0.15">
      <c r="A503" s="10">
        <v>501</v>
      </c>
      <c r="B503" s="25" t="s">
        <v>2252</v>
      </c>
      <c r="C503" s="8" t="s">
        <v>2253</v>
      </c>
      <c r="D503" s="31" t="s">
        <v>1047</v>
      </c>
      <c r="E503" s="6" t="s">
        <v>198</v>
      </c>
      <c r="F503" s="25">
        <v>2</v>
      </c>
      <c r="G503" s="11"/>
      <c r="H503" s="12"/>
      <c r="I503" s="12"/>
      <c r="J503" s="6"/>
      <c r="K503" s="12"/>
      <c r="L503" s="25">
        <v>34.700000000000003</v>
      </c>
      <c r="M503" s="6">
        <f t="shared" si="8"/>
        <v>69.400000000000006</v>
      </c>
      <c r="N503" s="6"/>
      <c r="O503" s="6" t="s">
        <v>2254</v>
      </c>
      <c r="P503" s="15">
        <v>7.6799999999999993E-2</v>
      </c>
      <c r="Q503" s="18"/>
    </row>
    <row r="504" spans="1:17" s="1" customFormat="1" ht="20.100000000000001" customHeight="1" x14ac:dyDescent="0.15">
      <c r="A504" s="10">
        <v>502</v>
      </c>
      <c r="B504" s="25" t="s">
        <v>2255</v>
      </c>
      <c r="C504" s="8" t="s">
        <v>2256</v>
      </c>
      <c r="D504" s="31" t="s">
        <v>1047</v>
      </c>
      <c r="E504" s="6" t="s">
        <v>198</v>
      </c>
      <c r="F504" s="25">
        <v>2</v>
      </c>
      <c r="G504" s="11"/>
      <c r="H504" s="12"/>
      <c r="I504" s="12"/>
      <c r="J504" s="6"/>
      <c r="K504" s="12"/>
      <c r="L504" s="25">
        <v>76.599999999999994</v>
      </c>
      <c r="M504" s="6">
        <f t="shared" si="8"/>
        <v>153.19999999999999</v>
      </c>
      <c r="N504" s="6"/>
      <c r="O504" s="6" t="s">
        <v>2147</v>
      </c>
      <c r="P504" s="15">
        <v>0.16919999999999999</v>
      </c>
      <c r="Q504" s="18"/>
    </row>
    <row r="505" spans="1:17" s="1" customFormat="1" ht="20.100000000000001" customHeight="1" x14ac:dyDescent="0.15">
      <c r="A505" s="10">
        <v>503</v>
      </c>
      <c r="B505" s="25" t="s">
        <v>2257</v>
      </c>
      <c r="C505" s="8" t="s">
        <v>2258</v>
      </c>
      <c r="D505" s="31" t="s">
        <v>1047</v>
      </c>
      <c r="E505" s="6" t="s">
        <v>198</v>
      </c>
      <c r="F505" s="25">
        <v>4</v>
      </c>
      <c r="G505" s="11"/>
      <c r="H505" s="12"/>
      <c r="I505" s="12"/>
      <c r="J505" s="6"/>
      <c r="K505" s="12"/>
      <c r="L505" s="25">
        <v>35.799999999999997</v>
      </c>
      <c r="M505" s="6">
        <f t="shared" si="8"/>
        <v>143.19999999999999</v>
      </c>
      <c r="N505" s="6"/>
      <c r="O505" s="6" t="s">
        <v>2259</v>
      </c>
      <c r="P505" s="15">
        <v>0.15840000000000001</v>
      </c>
      <c r="Q505" s="18"/>
    </row>
    <row r="506" spans="1:17" s="1" customFormat="1" ht="20.100000000000001" customHeight="1" x14ac:dyDescent="0.15">
      <c r="A506" s="10">
        <v>504</v>
      </c>
      <c r="B506" s="25" t="s">
        <v>2260</v>
      </c>
      <c r="C506" s="8" t="s">
        <v>2261</v>
      </c>
      <c r="D506" s="31" t="s">
        <v>1047</v>
      </c>
      <c r="E506" s="6" t="s">
        <v>198</v>
      </c>
      <c r="F506" s="25">
        <v>4</v>
      </c>
      <c r="G506" s="11"/>
      <c r="H506" s="12"/>
      <c r="I506" s="12"/>
      <c r="J506" s="6"/>
      <c r="K506" s="12"/>
      <c r="L506" s="25">
        <v>54.9</v>
      </c>
      <c r="M506" s="6">
        <f t="shared" si="8"/>
        <v>219.6</v>
      </c>
      <c r="N506" s="6"/>
      <c r="O506" s="6" t="s">
        <v>2262</v>
      </c>
      <c r="P506" s="15">
        <v>0.2424</v>
      </c>
      <c r="Q506" s="18"/>
    </row>
    <row r="507" spans="1:17" s="1" customFormat="1" ht="20.100000000000001" customHeight="1" x14ac:dyDescent="0.15">
      <c r="A507" s="10">
        <v>505</v>
      </c>
      <c r="B507" s="25" t="s">
        <v>2263</v>
      </c>
      <c r="C507" s="8" t="s">
        <v>2264</v>
      </c>
      <c r="D507" s="31" t="s">
        <v>1047</v>
      </c>
      <c r="E507" s="6" t="s">
        <v>198</v>
      </c>
      <c r="F507" s="25">
        <v>2</v>
      </c>
      <c r="G507" s="11"/>
      <c r="H507" s="12"/>
      <c r="I507" s="12"/>
      <c r="J507" s="6"/>
      <c r="K507" s="12"/>
      <c r="L507" s="25">
        <v>36.1</v>
      </c>
      <c r="M507" s="6">
        <f t="shared" si="8"/>
        <v>72.2</v>
      </c>
      <c r="N507" s="6"/>
      <c r="O507" s="6" t="s">
        <v>2259</v>
      </c>
      <c r="P507" s="15">
        <v>7.9200000000000007E-2</v>
      </c>
      <c r="Q507" s="18"/>
    </row>
    <row r="508" spans="1:17" s="1" customFormat="1" ht="20.100000000000001" customHeight="1" x14ac:dyDescent="0.15">
      <c r="A508" s="10">
        <v>506</v>
      </c>
      <c r="B508" s="25" t="s">
        <v>2265</v>
      </c>
      <c r="C508" s="8" t="s">
        <v>2266</v>
      </c>
      <c r="D508" s="31" t="s">
        <v>1047</v>
      </c>
      <c r="E508" s="6" t="s">
        <v>198</v>
      </c>
      <c r="F508" s="25">
        <v>1</v>
      </c>
      <c r="G508" s="11"/>
      <c r="H508" s="12"/>
      <c r="I508" s="12"/>
      <c r="J508" s="6"/>
      <c r="K508" s="12"/>
      <c r="L508" s="25">
        <v>101.3</v>
      </c>
      <c r="M508" s="6">
        <f t="shared" si="8"/>
        <v>101.3</v>
      </c>
      <c r="N508" s="6"/>
      <c r="O508" s="6" t="s">
        <v>2267</v>
      </c>
      <c r="P508" s="15">
        <v>0.1116</v>
      </c>
      <c r="Q508" s="18"/>
    </row>
    <row r="509" spans="1:17" s="1" customFormat="1" ht="20.100000000000001" customHeight="1" x14ac:dyDescent="0.15">
      <c r="A509" s="10">
        <v>507</v>
      </c>
      <c r="B509" s="25" t="s">
        <v>2268</v>
      </c>
      <c r="C509" s="8" t="s">
        <v>2269</v>
      </c>
      <c r="D509" s="31" t="s">
        <v>1047</v>
      </c>
      <c r="E509" s="6" t="s">
        <v>198</v>
      </c>
      <c r="F509" s="25">
        <v>6</v>
      </c>
      <c r="G509" s="11"/>
      <c r="H509" s="12"/>
      <c r="I509" s="12"/>
      <c r="J509" s="6"/>
      <c r="K509" s="12"/>
      <c r="L509" s="25">
        <v>381.8</v>
      </c>
      <c r="M509" s="6">
        <f t="shared" si="8"/>
        <v>2290.8000000000002</v>
      </c>
      <c r="N509" s="6"/>
      <c r="O509" s="6" t="s">
        <v>2150</v>
      </c>
      <c r="P509" s="15">
        <v>2.52</v>
      </c>
      <c r="Q509" s="18"/>
    </row>
    <row r="510" spans="1:17" s="1" customFormat="1" ht="20.100000000000001" customHeight="1" x14ac:dyDescent="0.15">
      <c r="A510" s="10">
        <v>508</v>
      </c>
      <c r="B510" s="25" t="s">
        <v>2270</v>
      </c>
      <c r="C510" s="8" t="s">
        <v>2271</v>
      </c>
      <c r="D510" s="31" t="s">
        <v>1047</v>
      </c>
      <c r="E510" s="6" t="s">
        <v>198</v>
      </c>
      <c r="F510" s="25">
        <v>2</v>
      </c>
      <c r="G510" s="11"/>
      <c r="H510" s="12"/>
      <c r="I510" s="12"/>
      <c r="J510" s="6"/>
      <c r="K510" s="12"/>
      <c r="L510" s="25">
        <v>386.6</v>
      </c>
      <c r="M510" s="6">
        <f t="shared" si="8"/>
        <v>773.2</v>
      </c>
      <c r="N510" s="6"/>
      <c r="O510" s="6" t="s">
        <v>2272</v>
      </c>
      <c r="P510" s="15">
        <v>0.84240000000000004</v>
      </c>
      <c r="Q510" s="18"/>
    </row>
    <row r="511" spans="1:17" s="1" customFormat="1" ht="20.100000000000001" customHeight="1" x14ac:dyDescent="0.15">
      <c r="A511" s="10">
        <v>509</v>
      </c>
      <c r="B511" s="25" t="s">
        <v>2273</v>
      </c>
      <c r="C511" s="8" t="s">
        <v>2274</v>
      </c>
      <c r="D511" s="31" t="s">
        <v>1047</v>
      </c>
      <c r="E511" s="6" t="s">
        <v>198</v>
      </c>
      <c r="F511" s="25">
        <v>1</v>
      </c>
      <c r="G511" s="11"/>
      <c r="H511" s="12"/>
      <c r="I511" s="12"/>
      <c r="J511" s="6"/>
      <c r="K511" s="12"/>
      <c r="L511" s="25">
        <v>398.7</v>
      </c>
      <c r="M511" s="6">
        <f t="shared" si="8"/>
        <v>398.7</v>
      </c>
      <c r="N511" s="6"/>
      <c r="O511" s="6" t="s">
        <v>2272</v>
      </c>
      <c r="P511" s="15">
        <v>0.42120000000000002</v>
      </c>
      <c r="Q511" s="18"/>
    </row>
    <row r="512" spans="1:17" s="1" customFormat="1" ht="20.100000000000001" customHeight="1" x14ac:dyDescent="0.15">
      <c r="A512" s="10">
        <v>510</v>
      </c>
      <c r="B512" s="25" t="s">
        <v>2275</v>
      </c>
      <c r="C512" s="8" t="s">
        <v>2276</v>
      </c>
      <c r="D512" s="31" t="s">
        <v>1047</v>
      </c>
      <c r="E512" s="6" t="s">
        <v>198</v>
      </c>
      <c r="F512" s="25">
        <v>1</v>
      </c>
      <c r="G512" s="11"/>
      <c r="H512" s="12"/>
      <c r="I512" s="12"/>
      <c r="J512" s="6"/>
      <c r="K512" s="12"/>
      <c r="L512" s="25">
        <v>398.7</v>
      </c>
      <c r="M512" s="6">
        <f t="shared" si="8"/>
        <v>398.7</v>
      </c>
      <c r="N512" s="6"/>
      <c r="O512" s="6" t="s">
        <v>2272</v>
      </c>
      <c r="P512" s="15">
        <v>0.42120000000000002</v>
      </c>
      <c r="Q512" s="18"/>
    </row>
    <row r="513" spans="1:17" s="1" customFormat="1" ht="20.100000000000001" customHeight="1" x14ac:dyDescent="0.15">
      <c r="A513" s="10">
        <v>511</v>
      </c>
      <c r="B513" s="25" t="s">
        <v>2277</v>
      </c>
      <c r="C513" s="8" t="s">
        <v>2278</v>
      </c>
      <c r="D513" s="31" t="s">
        <v>1047</v>
      </c>
      <c r="E513" s="6" t="s">
        <v>198</v>
      </c>
      <c r="F513" s="25">
        <v>1</v>
      </c>
      <c r="G513" s="11"/>
      <c r="H513" s="12"/>
      <c r="I513" s="12"/>
      <c r="J513" s="6"/>
      <c r="K513" s="12"/>
      <c r="L513" s="25">
        <v>406.3</v>
      </c>
      <c r="M513" s="6">
        <f t="shared" si="8"/>
        <v>406.3</v>
      </c>
      <c r="N513" s="6"/>
      <c r="O513" s="6" t="s">
        <v>2279</v>
      </c>
      <c r="P513" s="15">
        <v>0.63180000000000003</v>
      </c>
      <c r="Q513" s="18"/>
    </row>
    <row r="514" spans="1:17" s="1" customFormat="1" ht="20.100000000000001" customHeight="1" x14ac:dyDescent="0.15">
      <c r="A514" s="10">
        <v>512</v>
      </c>
      <c r="B514" s="25" t="s">
        <v>2280</v>
      </c>
      <c r="C514" s="8" t="s">
        <v>2281</v>
      </c>
      <c r="D514" s="31" t="s">
        <v>1047</v>
      </c>
      <c r="E514" s="6" t="s">
        <v>198</v>
      </c>
      <c r="F514" s="25">
        <v>1</v>
      </c>
      <c r="G514" s="11"/>
      <c r="H514" s="12"/>
      <c r="I514" s="12"/>
      <c r="J514" s="6"/>
      <c r="K514" s="12"/>
      <c r="L514" s="25">
        <v>406.3</v>
      </c>
      <c r="M514" s="6">
        <f t="shared" si="8"/>
        <v>406.3</v>
      </c>
      <c r="N514" s="6"/>
      <c r="O514" s="6" t="s">
        <v>2279</v>
      </c>
      <c r="P514" s="15">
        <v>0.63180000000000003</v>
      </c>
      <c r="Q514" s="18"/>
    </row>
    <row r="515" spans="1:17" s="1" customFormat="1" ht="20.100000000000001" customHeight="1" x14ac:dyDescent="0.15">
      <c r="A515" s="10">
        <v>513</v>
      </c>
      <c r="B515" s="25" t="s">
        <v>2282</v>
      </c>
      <c r="C515" s="8" t="s">
        <v>2283</v>
      </c>
      <c r="D515" s="31" t="s">
        <v>1047</v>
      </c>
      <c r="E515" s="6" t="s">
        <v>198</v>
      </c>
      <c r="F515" s="25">
        <v>1</v>
      </c>
      <c r="G515" s="11"/>
      <c r="H515" s="12"/>
      <c r="I515" s="12"/>
      <c r="J515" s="6"/>
      <c r="K515" s="12"/>
      <c r="L515" s="25">
        <v>401.1</v>
      </c>
      <c r="M515" s="6">
        <f t="shared" si="8"/>
        <v>401.1</v>
      </c>
      <c r="N515" s="6"/>
      <c r="O515" s="6" t="s">
        <v>2279</v>
      </c>
      <c r="P515" s="15">
        <v>0.63180000000000003</v>
      </c>
      <c r="Q515" s="18"/>
    </row>
    <row r="516" spans="1:17" s="1" customFormat="1" ht="20.100000000000001" customHeight="1" x14ac:dyDescent="0.15">
      <c r="A516" s="10">
        <v>514</v>
      </c>
      <c r="B516" s="25" t="s">
        <v>2284</v>
      </c>
      <c r="C516" s="8" t="s">
        <v>2285</v>
      </c>
      <c r="D516" s="31" t="s">
        <v>1047</v>
      </c>
      <c r="E516" s="6" t="s">
        <v>198</v>
      </c>
      <c r="F516" s="25">
        <v>1</v>
      </c>
      <c r="G516" s="11"/>
      <c r="H516" s="12"/>
      <c r="I516" s="12"/>
      <c r="J516" s="6"/>
      <c r="K516" s="12"/>
      <c r="L516" s="25">
        <v>401.1</v>
      </c>
      <c r="M516" s="6">
        <f t="shared" si="8"/>
        <v>401.1</v>
      </c>
      <c r="N516" s="6"/>
      <c r="O516" s="6" t="s">
        <v>2279</v>
      </c>
      <c r="P516" s="15">
        <v>0.63180000000000003</v>
      </c>
      <c r="Q516" s="18"/>
    </row>
    <row r="517" spans="1:17" s="1" customFormat="1" ht="20.100000000000001" customHeight="1" x14ac:dyDescent="0.15">
      <c r="A517" s="10">
        <v>515</v>
      </c>
      <c r="B517" s="25" t="s">
        <v>2286</v>
      </c>
      <c r="C517" s="8" t="s">
        <v>2287</v>
      </c>
      <c r="D517" s="31" t="s">
        <v>1047</v>
      </c>
      <c r="E517" s="6" t="s">
        <v>198</v>
      </c>
      <c r="F517" s="25">
        <v>1</v>
      </c>
      <c r="G517" s="11"/>
      <c r="H517" s="12"/>
      <c r="I517" s="12"/>
      <c r="J517" s="6"/>
      <c r="K517" s="12"/>
      <c r="L517" s="25">
        <v>401.1</v>
      </c>
      <c r="M517" s="6">
        <f t="shared" si="8"/>
        <v>401.1</v>
      </c>
      <c r="N517" s="6"/>
      <c r="O517" s="6" t="s">
        <v>2279</v>
      </c>
      <c r="P517" s="15">
        <v>0.63180000000000003</v>
      </c>
      <c r="Q517" s="18"/>
    </row>
    <row r="518" spans="1:17" s="1" customFormat="1" ht="20.100000000000001" customHeight="1" x14ac:dyDescent="0.15">
      <c r="A518" s="10">
        <v>516</v>
      </c>
      <c r="B518" s="25" t="s">
        <v>2288</v>
      </c>
      <c r="C518" s="8" t="s">
        <v>2289</v>
      </c>
      <c r="D518" s="31" t="s">
        <v>1047</v>
      </c>
      <c r="E518" s="6" t="s">
        <v>198</v>
      </c>
      <c r="F518" s="25">
        <v>1</v>
      </c>
      <c r="G518" s="11"/>
      <c r="H518" s="12"/>
      <c r="I518" s="12"/>
      <c r="J518" s="6"/>
      <c r="K518" s="12"/>
      <c r="L518" s="25">
        <v>401.1</v>
      </c>
      <c r="M518" s="6">
        <f t="shared" si="8"/>
        <v>401.1</v>
      </c>
      <c r="N518" s="6"/>
      <c r="O518" s="6" t="s">
        <v>2279</v>
      </c>
      <c r="P518" s="15">
        <v>0.63180000000000003</v>
      </c>
      <c r="Q518" s="18"/>
    </row>
    <row r="519" spans="1:17" s="1" customFormat="1" ht="20.100000000000001" customHeight="1" x14ac:dyDescent="0.15">
      <c r="A519" s="10">
        <v>517</v>
      </c>
      <c r="B519" s="25" t="s">
        <v>2290</v>
      </c>
      <c r="C519" s="8" t="s">
        <v>2291</v>
      </c>
      <c r="D519" s="31" t="s">
        <v>1047</v>
      </c>
      <c r="E519" s="6" t="s">
        <v>198</v>
      </c>
      <c r="F519" s="25">
        <v>1</v>
      </c>
      <c r="G519" s="11"/>
      <c r="H519" s="12"/>
      <c r="I519" s="12"/>
      <c r="J519" s="6"/>
      <c r="K519" s="12"/>
      <c r="L519" s="25">
        <v>395.8</v>
      </c>
      <c r="M519" s="6">
        <f t="shared" si="8"/>
        <v>395.8</v>
      </c>
      <c r="N519" s="6"/>
      <c r="O519" s="6" t="s">
        <v>2279</v>
      </c>
      <c r="P519" s="15">
        <v>0.63180000000000003</v>
      </c>
      <c r="Q519" s="18"/>
    </row>
    <row r="520" spans="1:17" s="1" customFormat="1" ht="20.100000000000001" customHeight="1" x14ac:dyDescent="0.15">
      <c r="A520" s="10">
        <v>518</v>
      </c>
      <c r="B520" s="25" t="s">
        <v>2292</v>
      </c>
      <c r="C520" s="8" t="s">
        <v>2293</v>
      </c>
      <c r="D520" s="31" t="s">
        <v>1047</v>
      </c>
      <c r="E520" s="6" t="s">
        <v>198</v>
      </c>
      <c r="F520" s="25">
        <v>1</v>
      </c>
      <c r="G520" s="11"/>
      <c r="H520" s="12"/>
      <c r="I520" s="12"/>
      <c r="J520" s="6"/>
      <c r="K520" s="12"/>
      <c r="L520" s="25">
        <v>395.8</v>
      </c>
      <c r="M520" s="6">
        <f t="shared" si="8"/>
        <v>395.8</v>
      </c>
      <c r="N520" s="6"/>
      <c r="O520" s="6" t="s">
        <v>2279</v>
      </c>
      <c r="P520" s="15">
        <v>0.63180000000000003</v>
      </c>
      <c r="Q520" s="18"/>
    </row>
    <row r="521" spans="1:17" s="1" customFormat="1" ht="20.100000000000001" customHeight="1" x14ac:dyDescent="0.15">
      <c r="A521" s="10">
        <v>519</v>
      </c>
      <c r="B521" s="25" t="s">
        <v>2294</v>
      </c>
      <c r="C521" s="8" t="s">
        <v>2295</v>
      </c>
      <c r="D521" s="31" t="s">
        <v>1047</v>
      </c>
      <c r="E521" s="6" t="s">
        <v>198</v>
      </c>
      <c r="F521" s="25">
        <v>3</v>
      </c>
      <c r="G521" s="11"/>
      <c r="H521" s="12"/>
      <c r="I521" s="12"/>
      <c r="J521" s="6"/>
      <c r="K521" s="12"/>
      <c r="L521" s="25">
        <v>393.7</v>
      </c>
      <c r="M521" s="6">
        <f t="shared" si="8"/>
        <v>1181.0999999999999</v>
      </c>
      <c r="N521" s="6"/>
      <c r="O521" s="6" t="s">
        <v>2296</v>
      </c>
      <c r="P521" s="15">
        <v>2.6535600000000001</v>
      </c>
      <c r="Q521" s="18"/>
    </row>
    <row r="522" spans="1:17" s="1" customFormat="1" ht="20.100000000000001" customHeight="1" x14ac:dyDescent="0.15">
      <c r="A522" s="10">
        <v>520</v>
      </c>
      <c r="B522" s="25" t="s">
        <v>2297</v>
      </c>
      <c r="C522" s="8" t="s">
        <v>2298</v>
      </c>
      <c r="D522" s="31" t="s">
        <v>1047</v>
      </c>
      <c r="E522" s="6" t="s">
        <v>198</v>
      </c>
      <c r="F522" s="25">
        <v>3</v>
      </c>
      <c r="G522" s="11"/>
      <c r="H522" s="12"/>
      <c r="I522" s="12"/>
      <c r="J522" s="6"/>
      <c r="K522" s="12"/>
      <c r="L522" s="25">
        <v>393.7</v>
      </c>
      <c r="M522" s="6">
        <f t="shared" si="8"/>
        <v>1181.0999999999999</v>
      </c>
      <c r="N522" s="6"/>
      <c r="O522" s="6" t="s">
        <v>2296</v>
      </c>
      <c r="P522" s="15">
        <v>2.6535600000000001</v>
      </c>
      <c r="Q522" s="18"/>
    </row>
    <row r="523" spans="1:17" s="1" customFormat="1" ht="20.100000000000001" customHeight="1" x14ac:dyDescent="0.15">
      <c r="A523" s="10">
        <v>521</v>
      </c>
      <c r="B523" s="25" t="s">
        <v>2299</v>
      </c>
      <c r="C523" s="8" t="s">
        <v>2300</v>
      </c>
      <c r="D523" s="31" t="s">
        <v>1047</v>
      </c>
      <c r="E523" s="6" t="s">
        <v>198</v>
      </c>
      <c r="F523" s="25">
        <v>2</v>
      </c>
      <c r="G523" s="11"/>
      <c r="H523" s="12"/>
      <c r="I523" s="12"/>
      <c r="J523" s="6"/>
      <c r="K523" s="12"/>
      <c r="L523" s="25">
        <v>393.7</v>
      </c>
      <c r="M523" s="6">
        <f t="shared" si="8"/>
        <v>787.4</v>
      </c>
      <c r="N523" s="6"/>
      <c r="O523" s="6" t="s">
        <v>2296</v>
      </c>
      <c r="P523" s="15">
        <v>1.7690399999999999</v>
      </c>
      <c r="Q523" s="18"/>
    </row>
    <row r="524" spans="1:17" s="1" customFormat="1" ht="20.100000000000001" customHeight="1" x14ac:dyDescent="0.15">
      <c r="A524" s="10">
        <v>522</v>
      </c>
      <c r="B524" s="25" t="s">
        <v>2301</v>
      </c>
      <c r="C524" s="8" t="s">
        <v>2302</v>
      </c>
      <c r="D524" s="31" t="s">
        <v>1047</v>
      </c>
      <c r="E524" s="6" t="s">
        <v>198</v>
      </c>
      <c r="F524" s="25">
        <v>1</v>
      </c>
      <c r="G524" s="11"/>
      <c r="H524" s="12"/>
      <c r="I524" s="12"/>
      <c r="J524" s="6"/>
      <c r="K524" s="12"/>
      <c r="L524" s="25">
        <v>393.7</v>
      </c>
      <c r="M524" s="6">
        <f t="shared" si="8"/>
        <v>393.7</v>
      </c>
      <c r="N524" s="6"/>
      <c r="O524" s="6" t="s">
        <v>2296</v>
      </c>
      <c r="P524" s="15">
        <v>0.88451999999999997</v>
      </c>
      <c r="Q524" s="18"/>
    </row>
    <row r="525" spans="1:17" s="1" customFormat="1" ht="20.100000000000001" customHeight="1" x14ac:dyDescent="0.15">
      <c r="A525" s="10">
        <v>523</v>
      </c>
      <c r="B525" s="25" t="s">
        <v>2303</v>
      </c>
      <c r="C525" s="8" t="s">
        <v>2304</v>
      </c>
      <c r="D525" s="31" t="s">
        <v>1047</v>
      </c>
      <c r="E525" s="6" t="s">
        <v>198</v>
      </c>
      <c r="F525" s="25">
        <v>4</v>
      </c>
      <c r="G525" s="11"/>
      <c r="H525" s="12"/>
      <c r="I525" s="12"/>
      <c r="J525" s="6"/>
      <c r="K525" s="12"/>
      <c r="L525" s="25">
        <v>392.1</v>
      </c>
      <c r="M525" s="6">
        <f t="shared" si="8"/>
        <v>1568.4</v>
      </c>
      <c r="N525" s="6"/>
      <c r="O525" s="6" t="s">
        <v>2305</v>
      </c>
      <c r="P525" s="15">
        <v>2.61144</v>
      </c>
      <c r="Q525" s="18"/>
    </row>
    <row r="526" spans="1:17" s="1" customFormat="1" ht="20.100000000000001" customHeight="1" x14ac:dyDescent="0.15">
      <c r="A526" s="10">
        <v>524</v>
      </c>
      <c r="B526" s="25" t="s">
        <v>2306</v>
      </c>
      <c r="C526" s="8" t="s">
        <v>2307</v>
      </c>
      <c r="D526" s="31" t="s">
        <v>1047</v>
      </c>
      <c r="E526" s="6" t="s">
        <v>198</v>
      </c>
      <c r="F526" s="25">
        <v>3</v>
      </c>
      <c r="G526" s="11"/>
      <c r="H526" s="12"/>
      <c r="I526" s="12"/>
      <c r="J526" s="6"/>
      <c r="K526" s="12"/>
      <c r="L526" s="25">
        <v>392.1</v>
      </c>
      <c r="M526" s="6">
        <f t="shared" si="8"/>
        <v>1176.3000000000002</v>
      </c>
      <c r="N526" s="6"/>
      <c r="O526" s="6" t="s">
        <v>2305</v>
      </c>
      <c r="P526" s="15">
        <v>1.95858</v>
      </c>
      <c r="Q526" s="18"/>
    </row>
    <row r="527" spans="1:17" s="1" customFormat="1" ht="20.100000000000001" customHeight="1" x14ac:dyDescent="0.15">
      <c r="A527" s="10">
        <v>525</v>
      </c>
      <c r="B527" s="25" t="s">
        <v>2308</v>
      </c>
      <c r="C527" s="8" t="s">
        <v>2309</v>
      </c>
      <c r="D527" s="31" t="s">
        <v>1047</v>
      </c>
      <c r="E527" s="6" t="s">
        <v>198</v>
      </c>
      <c r="F527" s="25">
        <v>2</v>
      </c>
      <c r="G527" s="11"/>
      <c r="H527" s="12"/>
      <c r="I527" s="12"/>
      <c r="J527" s="6"/>
      <c r="K527" s="12"/>
      <c r="L527" s="25">
        <v>392.1</v>
      </c>
      <c r="M527" s="6">
        <f t="shared" si="8"/>
        <v>784.2</v>
      </c>
      <c r="N527" s="6"/>
      <c r="O527" s="6" t="s">
        <v>2305</v>
      </c>
      <c r="P527" s="15">
        <v>1.30572</v>
      </c>
      <c r="Q527" s="18"/>
    </row>
    <row r="528" spans="1:17" s="1" customFormat="1" ht="20.100000000000001" customHeight="1" x14ac:dyDescent="0.15">
      <c r="A528" s="10">
        <v>526</v>
      </c>
      <c r="B528" s="25" t="s">
        <v>2310</v>
      </c>
      <c r="C528" s="8" t="s">
        <v>2311</v>
      </c>
      <c r="D528" s="31" t="s">
        <v>1047</v>
      </c>
      <c r="E528" s="6" t="s">
        <v>198</v>
      </c>
      <c r="F528" s="25">
        <v>1</v>
      </c>
      <c r="G528" s="11"/>
      <c r="H528" s="12"/>
      <c r="I528" s="12"/>
      <c r="J528" s="6"/>
      <c r="K528" s="12"/>
      <c r="L528" s="25">
        <v>392.1</v>
      </c>
      <c r="M528" s="6">
        <f t="shared" si="8"/>
        <v>392.1</v>
      </c>
      <c r="N528" s="6"/>
      <c r="O528" s="6" t="s">
        <v>2305</v>
      </c>
      <c r="P528" s="15">
        <v>0.65286</v>
      </c>
      <c r="Q528" s="18"/>
    </row>
    <row r="529" spans="1:17" s="1" customFormat="1" ht="20.100000000000001" customHeight="1" x14ac:dyDescent="0.15">
      <c r="A529" s="10">
        <v>527</v>
      </c>
      <c r="B529" s="25" t="s">
        <v>2312</v>
      </c>
      <c r="C529" s="8" t="s">
        <v>2313</v>
      </c>
      <c r="D529" s="31" t="s">
        <v>1047</v>
      </c>
      <c r="E529" s="6" t="s">
        <v>198</v>
      </c>
      <c r="F529" s="25">
        <v>1</v>
      </c>
      <c r="G529" s="11"/>
      <c r="H529" s="12"/>
      <c r="I529" s="12"/>
      <c r="J529" s="6"/>
      <c r="K529" s="12"/>
      <c r="L529" s="25">
        <v>406.8</v>
      </c>
      <c r="M529" s="6">
        <f t="shared" si="8"/>
        <v>406.8</v>
      </c>
      <c r="N529" s="6"/>
      <c r="O529" s="6" t="s">
        <v>2155</v>
      </c>
      <c r="P529" s="15">
        <v>0.63</v>
      </c>
      <c r="Q529" s="18"/>
    </row>
    <row r="530" spans="1:17" s="1" customFormat="1" ht="20.100000000000001" customHeight="1" x14ac:dyDescent="0.15">
      <c r="A530" s="10">
        <v>528</v>
      </c>
      <c r="B530" s="25" t="s">
        <v>2314</v>
      </c>
      <c r="C530" s="8" t="s">
        <v>2315</v>
      </c>
      <c r="D530" s="31" t="s">
        <v>1047</v>
      </c>
      <c r="E530" s="6" t="s">
        <v>198</v>
      </c>
      <c r="F530" s="25">
        <v>1</v>
      </c>
      <c r="G530" s="11"/>
      <c r="H530" s="12"/>
      <c r="I530" s="12"/>
      <c r="J530" s="6"/>
      <c r="K530" s="12"/>
      <c r="L530" s="25">
        <v>406.8</v>
      </c>
      <c r="M530" s="6">
        <f t="shared" si="8"/>
        <v>406.8</v>
      </c>
      <c r="N530" s="6"/>
      <c r="O530" s="6" t="s">
        <v>2155</v>
      </c>
      <c r="P530" s="15">
        <v>0.63</v>
      </c>
      <c r="Q530" s="18"/>
    </row>
    <row r="531" spans="1:17" s="1" customFormat="1" ht="20.100000000000001" customHeight="1" x14ac:dyDescent="0.15">
      <c r="A531" s="10">
        <v>529</v>
      </c>
      <c r="B531" s="25" t="s">
        <v>2316</v>
      </c>
      <c r="C531" s="8" t="s">
        <v>2317</v>
      </c>
      <c r="D531" s="31" t="s">
        <v>1047</v>
      </c>
      <c r="E531" s="6" t="s">
        <v>198</v>
      </c>
      <c r="F531" s="25">
        <v>2</v>
      </c>
      <c r="G531" s="11"/>
      <c r="H531" s="12"/>
      <c r="I531" s="12"/>
      <c r="J531" s="6"/>
      <c r="K531" s="12"/>
      <c r="L531" s="25">
        <v>392.3</v>
      </c>
      <c r="M531" s="6">
        <f t="shared" si="8"/>
        <v>784.6</v>
      </c>
      <c r="N531" s="6"/>
      <c r="O531" s="6" t="s">
        <v>2155</v>
      </c>
      <c r="P531" s="15">
        <v>1.26</v>
      </c>
      <c r="Q531" s="18"/>
    </row>
    <row r="532" spans="1:17" s="1" customFormat="1" ht="20.100000000000001" customHeight="1" x14ac:dyDescent="0.15">
      <c r="A532" s="10">
        <v>530</v>
      </c>
      <c r="B532" s="25" t="s">
        <v>2318</v>
      </c>
      <c r="C532" s="8" t="s">
        <v>2319</v>
      </c>
      <c r="D532" s="31" t="s">
        <v>1047</v>
      </c>
      <c r="E532" s="6" t="s">
        <v>198</v>
      </c>
      <c r="F532" s="25">
        <v>2</v>
      </c>
      <c r="G532" s="11"/>
      <c r="H532" s="12"/>
      <c r="I532" s="12"/>
      <c r="J532" s="6"/>
      <c r="K532" s="12"/>
      <c r="L532" s="25">
        <v>392.3</v>
      </c>
      <c r="M532" s="6">
        <f t="shared" si="8"/>
        <v>784.6</v>
      </c>
      <c r="N532" s="6"/>
      <c r="O532" s="6" t="s">
        <v>2155</v>
      </c>
      <c r="P532" s="15">
        <v>1.26</v>
      </c>
      <c r="Q532" s="18"/>
    </row>
    <row r="533" spans="1:17" s="1" customFormat="1" ht="20.100000000000001" customHeight="1" x14ac:dyDescent="0.15">
      <c r="A533" s="10">
        <v>531</v>
      </c>
      <c r="B533" s="25" t="s">
        <v>2320</v>
      </c>
      <c r="C533" s="8" t="s">
        <v>2321</v>
      </c>
      <c r="D533" s="31" t="s">
        <v>1047</v>
      </c>
      <c r="E533" s="6" t="s">
        <v>198</v>
      </c>
      <c r="F533" s="25">
        <v>1</v>
      </c>
      <c r="G533" s="11"/>
      <c r="H533" s="12"/>
      <c r="I533" s="12"/>
      <c r="J533" s="6"/>
      <c r="K533" s="12"/>
      <c r="L533" s="25">
        <v>404.4</v>
      </c>
      <c r="M533" s="6">
        <f t="shared" si="8"/>
        <v>404.4</v>
      </c>
      <c r="N533" s="6"/>
      <c r="O533" s="6" t="s">
        <v>2155</v>
      </c>
      <c r="P533" s="15">
        <v>0.63</v>
      </c>
      <c r="Q533" s="18"/>
    </row>
    <row r="534" spans="1:17" s="1" customFormat="1" ht="20.100000000000001" customHeight="1" x14ac:dyDescent="0.15">
      <c r="A534" s="10">
        <v>532</v>
      </c>
      <c r="B534" s="25" t="s">
        <v>2322</v>
      </c>
      <c r="C534" s="8" t="s">
        <v>2323</v>
      </c>
      <c r="D534" s="31" t="s">
        <v>1047</v>
      </c>
      <c r="E534" s="6" t="s">
        <v>198</v>
      </c>
      <c r="F534" s="25">
        <v>1</v>
      </c>
      <c r="G534" s="11"/>
      <c r="H534" s="12"/>
      <c r="I534" s="12"/>
      <c r="J534" s="6"/>
      <c r="K534" s="12"/>
      <c r="L534" s="25">
        <v>404.4</v>
      </c>
      <c r="M534" s="6">
        <f t="shared" si="8"/>
        <v>404.4</v>
      </c>
      <c r="N534" s="6"/>
      <c r="O534" s="6" t="s">
        <v>2155</v>
      </c>
      <c r="P534" s="15">
        <v>0.63</v>
      </c>
      <c r="Q534" s="18"/>
    </row>
    <row r="535" spans="1:17" s="1" customFormat="1" ht="20.100000000000001" customHeight="1" x14ac:dyDescent="0.15">
      <c r="A535" s="10">
        <v>533</v>
      </c>
      <c r="B535" s="25" t="s">
        <v>2324</v>
      </c>
      <c r="C535" s="8" t="s">
        <v>2325</v>
      </c>
      <c r="D535" s="31" t="s">
        <v>1047</v>
      </c>
      <c r="E535" s="6" t="s">
        <v>198</v>
      </c>
      <c r="F535" s="25">
        <v>1</v>
      </c>
      <c r="G535" s="11"/>
      <c r="H535" s="12"/>
      <c r="I535" s="12"/>
      <c r="J535" s="6"/>
      <c r="K535" s="12"/>
      <c r="L535" s="25">
        <v>387</v>
      </c>
      <c r="M535" s="6">
        <f t="shared" si="8"/>
        <v>387</v>
      </c>
      <c r="N535" s="6"/>
      <c r="O535" s="6" t="s">
        <v>2155</v>
      </c>
      <c r="P535" s="15">
        <v>0.63</v>
      </c>
      <c r="Q535" s="18"/>
    </row>
    <row r="536" spans="1:17" s="1" customFormat="1" ht="20.100000000000001" customHeight="1" x14ac:dyDescent="0.15">
      <c r="A536" s="10">
        <v>534</v>
      </c>
      <c r="B536" s="25" t="s">
        <v>2326</v>
      </c>
      <c r="C536" s="8" t="s">
        <v>2327</v>
      </c>
      <c r="D536" s="31" t="s">
        <v>1047</v>
      </c>
      <c r="E536" s="6" t="s">
        <v>198</v>
      </c>
      <c r="F536" s="25">
        <v>1</v>
      </c>
      <c r="G536" s="11"/>
      <c r="H536" s="12"/>
      <c r="I536" s="12"/>
      <c r="J536" s="6"/>
      <c r="K536" s="12"/>
      <c r="L536" s="25">
        <v>387</v>
      </c>
      <c r="M536" s="6">
        <f t="shared" si="8"/>
        <v>387</v>
      </c>
      <c r="N536" s="6"/>
      <c r="O536" s="6" t="s">
        <v>2155</v>
      </c>
      <c r="P536" s="15">
        <v>0.63</v>
      </c>
      <c r="Q536" s="18"/>
    </row>
    <row r="537" spans="1:17" s="1" customFormat="1" ht="20.100000000000001" customHeight="1" x14ac:dyDescent="0.15">
      <c r="A537" s="10">
        <v>535</v>
      </c>
      <c r="B537" s="25" t="s">
        <v>2328</v>
      </c>
      <c r="C537" s="8" t="s">
        <v>2329</v>
      </c>
      <c r="D537" s="31" t="s">
        <v>1047</v>
      </c>
      <c r="E537" s="6" t="s">
        <v>198</v>
      </c>
      <c r="F537" s="25">
        <v>1</v>
      </c>
      <c r="G537" s="11"/>
      <c r="H537" s="12"/>
      <c r="I537" s="12"/>
      <c r="J537" s="6"/>
      <c r="K537" s="12"/>
      <c r="L537" s="25">
        <v>387</v>
      </c>
      <c r="M537" s="6">
        <f t="shared" ref="M537:M600" si="9">L537*F537</f>
        <v>387</v>
      </c>
      <c r="N537" s="6"/>
      <c r="O537" s="6" t="s">
        <v>2155</v>
      </c>
      <c r="P537" s="15">
        <v>0.63</v>
      </c>
      <c r="Q537" s="18"/>
    </row>
    <row r="538" spans="1:17" s="1" customFormat="1" ht="20.100000000000001" customHeight="1" x14ac:dyDescent="0.15">
      <c r="A538" s="10">
        <v>536</v>
      </c>
      <c r="B538" s="25" t="s">
        <v>2330</v>
      </c>
      <c r="C538" s="8" t="s">
        <v>2331</v>
      </c>
      <c r="D538" s="31" t="s">
        <v>1047</v>
      </c>
      <c r="E538" s="6" t="s">
        <v>198</v>
      </c>
      <c r="F538" s="25">
        <v>1</v>
      </c>
      <c r="G538" s="11"/>
      <c r="H538" s="12"/>
      <c r="I538" s="12"/>
      <c r="J538" s="6"/>
      <c r="K538" s="12"/>
      <c r="L538" s="25">
        <v>387</v>
      </c>
      <c r="M538" s="6">
        <f t="shared" si="9"/>
        <v>387</v>
      </c>
      <c r="N538" s="6"/>
      <c r="O538" s="6" t="s">
        <v>2155</v>
      </c>
      <c r="P538" s="15">
        <v>0.63</v>
      </c>
      <c r="Q538" s="18"/>
    </row>
    <row r="539" spans="1:17" s="1" customFormat="1" ht="20.100000000000001" customHeight="1" x14ac:dyDescent="0.15">
      <c r="A539" s="10">
        <v>537</v>
      </c>
      <c r="B539" s="25" t="s">
        <v>2332</v>
      </c>
      <c r="C539" s="8" t="s">
        <v>2333</v>
      </c>
      <c r="D539" s="31" t="s">
        <v>1047</v>
      </c>
      <c r="E539" s="6" t="s">
        <v>198</v>
      </c>
      <c r="F539" s="25">
        <v>1</v>
      </c>
      <c r="G539" s="11"/>
      <c r="H539" s="12"/>
      <c r="I539" s="12"/>
      <c r="J539" s="6"/>
      <c r="K539" s="12"/>
      <c r="L539" s="25">
        <v>410.6</v>
      </c>
      <c r="M539" s="6">
        <f t="shared" si="9"/>
        <v>410.6</v>
      </c>
      <c r="N539" s="6"/>
      <c r="O539" s="6" t="s">
        <v>2334</v>
      </c>
      <c r="P539" s="15">
        <v>0.84</v>
      </c>
      <c r="Q539" s="18"/>
    </row>
    <row r="540" spans="1:17" s="1" customFormat="1" ht="20.100000000000001" customHeight="1" x14ac:dyDescent="0.15">
      <c r="A540" s="10">
        <v>538</v>
      </c>
      <c r="B540" s="25" t="s">
        <v>2335</v>
      </c>
      <c r="C540" s="8" t="s">
        <v>2336</v>
      </c>
      <c r="D540" s="31" t="s">
        <v>1047</v>
      </c>
      <c r="E540" s="6" t="s">
        <v>198</v>
      </c>
      <c r="F540" s="25">
        <v>1</v>
      </c>
      <c r="G540" s="11"/>
      <c r="H540" s="12"/>
      <c r="I540" s="12"/>
      <c r="J540" s="6"/>
      <c r="K540" s="12"/>
      <c r="L540" s="25">
        <v>410.6</v>
      </c>
      <c r="M540" s="6">
        <f t="shared" si="9"/>
        <v>410.6</v>
      </c>
      <c r="N540" s="6"/>
      <c r="O540" s="6" t="s">
        <v>2334</v>
      </c>
      <c r="P540" s="15">
        <v>0.84</v>
      </c>
      <c r="Q540" s="18"/>
    </row>
    <row r="541" spans="1:17" s="1" customFormat="1" ht="20.100000000000001" customHeight="1" x14ac:dyDescent="0.15">
      <c r="A541" s="10">
        <v>539</v>
      </c>
      <c r="B541" s="25" t="s">
        <v>2337</v>
      </c>
      <c r="C541" s="8" t="s">
        <v>2338</v>
      </c>
      <c r="D541" s="31" t="s">
        <v>1047</v>
      </c>
      <c r="E541" s="6" t="s">
        <v>198</v>
      </c>
      <c r="F541" s="25">
        <v>1</v>
      </c>
      <c r="G541" s="11"/>
      <c r="H541" s="12"/>
      <c r="I541" s="12"/>
      <c r="J541" s="6"/>
      <c r="K541" s="12"/>
      <c r="L541" s="25">
        <v>408.7</v>
      </c>
      <c r="M541" s="6">
        <f t="shared" si="9"/>
        <v>408.7</v>
      </c>
      <c r="N541" s="6"/>
      <c r="O541" s="6" t="s">
        <v>2155</v>
      </c>
      <c r="P541" s="15">
        <v>0.63</v>
      </c>
      <c r="Q541" s="18"/>
    </row>
    <row r="542" spans="1:17" s="1" customFormat="1" ht="20.100000000000001" customHeight="1" x14ac:dyDescent="0.15">
      <c r="A542" s="10">
        <v>540</v>
      </c>
      <c r="B542" s="25" t="s">
        <v>2339</v>
      </c>
      <c r="C542" s="8" t="s">
        <v>2340</v>
      </c>
      <c r="D542" s="31" t="s">
        <v>1047</v>
      </c>
      <c r="E542" s="6" t="s">
        <v>198</v>
      </c>
      <c r="F542" s="25">
        <v>1</v>
      </c>
      <c r="G542" s="11"/>
      <c r="H542" s="12"/>
      <c r="I542" s="12"/>
      <c r="J542" s="6"/>
      <c r="K542" s="12"/>
      <c r="L542" s="25">
        <v>408.7</v>
      </c>
      <c r="M542" s="6">
        <f t="shared" si="9"/>
        <v>408.7</v>
      </c>
      <c r="N542" s="6"/>
      <c r="O542" s="6" t="s">
        <v>2155</v>
      </c>
      <c r="P542" s="15">
        <v>0.63</v>
      </c>
      <c r="Q542" s="18"/>
    </row>
    <row r="543" spans="1:17" s="1" customFormat="1" ht="20.100000000000001" customHeight="1" x14ac:dyDescent="0.15">
      <c r="A543" s="10">
        <v>541</v>
      </c>
      <c r="B543" s="25" t="s">
        <v>2341</v>
      </c>
      <c r="C543" s="8" t="s">
        <v>2342</v>
      </c>
      <c r="D543" s="31" t="s">
        <v>1047</v>
      </c>
      <c r="E543" s="6" t="s">
        <v>198</v>
      </c>
      <c r="F543" s="25">
        <v>1</v>
      </c>
      <c r="G543" s="11"/>
      <c r="H543" s="12"/>
      <c r="I543" s="12"/>
      <c r="J543" s="6"/>
      <c r="K543" s="12"/>
      <c r="L543" s="25">
        <v>406.6</v>
      </c>
      <c r="M543" s="6">
        <f t="shared" si="9"/>
        <v>406.6</v>
      </c>
      <c r="N543" s="6"/>
      <c r="O543" s="6" t="s">
        <v>2334</v>
      </c>
      <c r="P543" s="15">
        <v>0.84</v>
      </c>
      <c r="Q543" s="18"/>
    </row>
    <row r="544" spans="1:17" s="1" customFormat="1" ht="20.100000000000001" customHeight="1" x14ac:dyDescent="0.15">
      <c r="A544" s="10">
        <v>542</v>
      </c>
      <c r="B544" s="25" t="s">
        <v>2343</v>
      </c>
      <c r="C544" s="8" t="s">
        <v>2344</v>
      </c>
      <c r="D544" s="31" t="s">
        <v>1047</v>
      </c>
      <c r="E544" s="6" t="s">
        <v>198</v>
      </c>
      <c r="F544" s="25">
        <v>1</v>
      </c>
      <c r="G544" s="11"/>
      <c r="H544" s="12"/>
      <c r="I544" s="12"/>
      <c r="J544" s="6"/>
      <c r="K544" s="12"/>
      <c r="L544" s="25">
        <v>406.6</v>
      </c>
      <c r="M544" s="6">
        <f t="shared" si="9"/>
        <v>406.6</v>
      </c>
      <c r="N544" s="6"/>
      <c r="O544" s="6" t="s">
        <v>2334</v>
      </c>
      <c r="P544" s="15">
        <v>0.84</v>
      </c>
      <c r="Q544" s="18"/>
    </row>
    <row r="545" spans="1:17" s="1" customFormat="1" ht="20.100000000000001" customHeight="1" x14ac:dyDescent="0.15">
      <c r="A545" s="10">
        <v>543</v>
      </c>
      <c r="B545" s="25" t="s">
        <v>2345</v>
      </c>
      <c r="C545" s="8" t="s">
        <v>2346</v>
      </c>
      <c r="D545" s="31" t="s">
        <v>1047</v>
      </c>
      <c r="E545" s="6" t="s">
        <v>198</v>
      </c>
      <c r="F545" s="25">
        <v>1</v>
      </c>
      <c r="G545" s="11"/>
      <c r="H545" s="12"/>
      <c r="I545" s="12"/>
      <c r="J545" s="6"/>
      <c r="K545" s="12"/>
      <c r="L545" s="25">
        <v>404.7</v>
      </c>
      <c r="M545" s="6">
        <f t="shared" si="9"/>
        <v>404.7</v>
      </c>
      <c r="N545" s="6"/>
      <c r="O545" s="6" t="s">
        <v>2155</v>
      </c>
      <c r="P545" s="15">
        <v>0.63</v>
      </c>
      <c r="Q545" s="18"/>
    </row>
    <row r="546" spans="1:17" s="1" customFormat="1" ht="20.100000000000001" customHeight="1" x14ac:dyDescent="0.15">
      <c r="A546" s="10">
        <v>544</v>
      </c>
      <c r="B546" s="25" t="s">
        <v>2347</v>
      </c>
      <c r="C546" s="8" t="s">
        <v>2348</v>
      </c>
      <c r="D546" s="31" t="s">
        <v>1047</v>
      </c>
      <c r="E546" s="6" t="s">
        <v>198</v>
      </c>
      <c r="F546" s="25">
        <v>1</v>
      </c>
      <c r="G546" s="11"/>
      <c r="H546" s="12"/>
      <c r="I546" s="12"/>
      <c r="J546" s="6"/>
      <c r="K546" s="12"/>
      <c r="L546" s="25">
        <v>404.7</v>
      </c>
      <c r="M546" s="6">
        <f t="shared" si="9"/>
        <v>404.7</v>
      </c>
      <c r="N546" s="6"/>
      <c r="O546" s="6" t="s">
        <v>2155</v>
      </c>
      <c r="P546" s="15">
        <v>0.63</v>
      </c>
      <c r="Q546" s="18"/>
    </row>
    <row r="547" spans="1:17" s="1" customFormat="1" ht="20.100000000000001" customHeight="1" x14ac:dyDescent="0.15">
      <c r="A547" s="10">
        <v>545</v>
      </c>
      <c r="B547" s="25" t="s">
        <v>2349</v>
      </c>
      <c r="C547" s="8" t="s">
        <v>2350</v>
      </c>
      <c r="D547" s="31" t="s">
        <v>2351</v>
      </c>
      <c r="E547" s="6" t="s">
        <v>198</v>
      </c>
      <c r="F547" s="25">
        <v>2</v>
      </c>
      <c r="G547" s="11"/>
      <c r="H547" s="12"/>
      <c r="I547" s="12"/>
      <c r="J547" s="6"/>
      <c r="K547" s="12"/>
      <c r="L547" s="25">
        <v>189.6</v>
      </c>
      <c r="M547" s="6">
        <f t="shared" si="9"/>
        <v>379.2</v>
      </c>
      <c r="N547" s="6"/>
      <c r="O547" s="6" t="s">
        <v>2352</v>
      </c>
      <c r="P547" s="15">
        <v>0.46810000000000002</v>
      </c>
      <c r="Q547" s="18"/>
    </row>
    <row r="548" spans="1:17" s="1" customFormat="1" ht="20.100000000000001" customHeight="1" x14ac:dyDescent="0.15">
      <c r="A548" s="10">
        <v>546</v>
      </c>
      <c r="B548" s="25" t="s">
        <v>2353</v>
      </c>
      <c r="C548" s="8" t="s">
        <v>2354</v>
      </c>
      <c r="D548" s="31" t="s">
        <v>2351</v>
      </c>
      <c r="E548" s="6" t="s">
        <v>198</v>
      </c>
      <c r="F548" s="25">
        <v>2</v>
      </c>
      <c r="G548" s="11"/>
      <c r="H548" s="12"/>
      <c r="I548" s="12"/>
      <c r="J548" s="6"/>
      <c r="K548" s="12"/>
      <c r="L548" s="25">
        <v>144.30000000000001</v>
      </c>
      <c r="M548" s="6">
        <f t="shared" si="9"/>
        <v>288.60000000000002</v>
      </c>
      <c r="N548" s="6"/>
      <c r="O548" s="6" t="s">
        <v>2355</v>
      </c>
      <c r="P548" s="15">
        <v>0.27179999999999999</v>
      </c>
      <c r="Q548" s="18"/>
    </row>
    <row r="549" spans="1:17" s="1" customFormat="1" ht="20.100000000000001" customHeight="1" x14ac:dyDescent="0.15">
      <c r="A549" s="10">
        <v>547</v>
      </c>
      <c r="B549" s="25" t="s">
        <v>2356</v>
      </c>
      <c r="C549" s="8" t="s">
        <v>2357</v>
      </c>
      <c r="D549" s="31" t="s">
        <v>2351</v>
      </c>
      <c r="E549" s="6" t="s">
        <v>198</v>
      </c>
      <c r="F549" s="25">
        <v>1</v>
      </c>
      <c r="G549" s="11"/>
      <c r="H549" s="12"/>
      <c r="I549" s="12"/>
      <c r="J549" s="6"/>
      <c r="K549" s="12"/>
      <c r="L549" s="25">
        <v>221.3</v>
      </c>
      <c r="M549" s="6">
        <f t="shared" si="9"/>
        <v>221.3</v>
      </c>
      <c r="N549" s="6"/>
      <c r="O549" s="6" t="s">
        <v>2358</v>
      </c>
      <c r="P549" s="15">
        <v>0.33072000000000001</v>
      </c>
      <c r="Q549" s="18"/>
    </row>
    <row r="550" spans="1:17" s="1" customFormat="1" ht="20.100000000000001" customHeight="1" x14ac:dyDescent="0.15">
      <c r="A550" s="10">
        <v>548</v>
      </c>
      <c r="B550" s="25" t="s">
        <v>2359</v>
      </c>
      <c r="C550" s="8" t="s">
        <v>2360</v>
      </c>
      <c r="D550" s="31" t="s">
        <v>2351</v>
      </c>
      <c r="E550" s="6" t="s">
        <v>198</v>
      </c>
      <c r="F550" s="25">
        <v>1</v>
      </c>
      <c r="G550" s="11"/>
      <c r="H550" s="12"/>
      <c r="I550" s="12"/>
      <c r="J550" s="6"/>
      <c r="K550" s="12"/>
      <c r="L550" s="25">
        <v>221.3</v>
      </c>
      <c r="M550" s="6">
        <f t="shared" si="9"/>
        <v>221.3</v>
      </c>
      <c r="N550" s="6"/>
      <c r="O550" s="6" t="s">
        <v>2358</v>
      </c>
      <c r="P550" s="15">
        <v>0.33072000000000001</v>
      </c>
      <c r="Q550" s="18"/>
    </row>
    <row r="551" spans="1:17" s="1" customFormat="1" ht="20.100000000000001" customHeight="1" x14ac:dyDescent="0.15">
      <c r="A551" s="10">
        <v>549</v>
      </c>
      <c r="B551" s="25" t="s">
        <v>2361</v>
      </c>
      <c r="C551" s="8" t="s">
        <v>2362</v>
      </c>
      <c r="D551" s="31" t="s">
        <v>2351</v>
      </c>
      <c r="E551" s="6" t="s">
        <v>198</v>
      </c>
      <c r="F551" s="25">
        <v>1</v>
      </c>
      <c r="G551" s="11"/>
      <c r="H551" s="12"/>
      <c r="I551" s="12"/>
      <c r="J551" s="6"/>
      <c r="K551" s="12"/>
      <c r="L551" s="25">
        <v>210.5</v>
      </c>
      <c r="M551" s="6">
        <f t="shared" si="9"/>
        <v>210.5</v>
      </c>
      <c r="N551" s="6"/>
      <c r="O551" s="6" t="s">
        <v>2358</v>
      </c>
      <c r="P551" s="15">
        <v>0.33072000000000001</v>
      </c>
      <c r="Q551" s="18"/>
    </row>
    <row r="552" spans="1:17" s="1" customFormat="1" ht="20.100000000000001" customHeight="1" x14ac:dyDescent="0.15">
      <c r="A552" s="10">
        <v>550</v>
      </c>
      <c r="B552" s="25" t="s">
        <v>2363</v>
      </c>
      <c r="C552" s="8" t="s">
        <v>2364</v>
      </c>
      <c r="D552" s="31" t="s">
        <v>2351</v>
      </c>
      <c r="E552" s="6" t="s">
        <v>198</v>
      </c>
      <c r="F552" s="25">
        <v>1</v>
      </c>
      <c r="G552" s="11"/>
      <c r="H552" s="12"/>
      <c r="I552" s="12"/>
      <c r="J552" s="6"/>
      <c r="K552" s="12"/>
      <c r="L552" s="25">
        <v>210.5</v>
      </c>
      <c r="M552" s="6">
        <f t="shared" si="9"/>
        <v>210.5</v>
      </c>
      <c r="N552" s="6"/>
      <c r="O552" s="6" t="s">
        <v>2358</v>
      </c>
      <c r="P552" s="15">
        <v>0.33072000000000001</v>
      </c>
      <c r="Q552" s="18"/>
    </row>
    <row r="553" spans="1:17" s="1" customFormat="1" ht="20.100000000000001" customHeight="1" x14ac:dyDescent="0.15">
      <c r="A553" s="10">
        <v>551</v>
      </c>
      <c r="B553" s="25" t="s">
        <v>2365</v>
      </c>
      <c r="C553" s="8" t="s">
        <v>2366</v>
      </c>
      <c r="D553" s="31" t="s">
        <v>2351</v>
      </c>
      <c r="E553" s="6" t="s">
        <v>198</v>
      </c>
      <c r="F553" s="25">
        <v>1</v>
      </c>
      <c r="G553" s="11"/>
      <c r="H553" s="12"/>
      <c r="I553" s="12"/>
      <c r="J553" s="6"/>
      <c r="K553" s="12"/>
      <c r="L553" s="25">
        <v>180.4</v>
      </c>
      <c r="M553" s="6">
        <f t="shared" si="9"/>
        <v>180.4</v>
      </c>
      <c r="N553" s="6"/>
      <c r="O553" s="6" t="s">
        <v>2367</v>
      </c>
      <c r="P553" s="15">
        <v>0.26207999999999998</v>
      </c>
      <c r="Q553" s="18"/>
    </row>
    <row r="554" spans="1:17" s="1" customFormat="1" ht="20.100000000000001" customHeight="1" x14ac:dyDescent="0.15">
      <c r="A554" s="10">
        <v>552</v>
      </c>
      <c r="B554" s="25" t="s">
        <v>2368</v>
      </c>
      <c r="C554" s="8" t="s">
        <v>2369</v>
      </c>
      <c r="D554" s="31" t="s">
        <v>2351</v>
      </c>
      <c r="E554" s="6" t="s">
        <v>198</v>
      </c>
      <c r="F554" s="25">
        <v>1</v>
      </c>
      <c r="G554" s="11"/>
      <c r="H554" s="12"/>
      <c r="I554" s="12"/>
      <c r="J554" s="6"/>
      <c r="K554" s="12"/>
      <c r="L554" s="25">
        <v>180.4</v>
      </c>
      <c r="M554" s="6">
        <f t="shared" si="9"/>
        <v>180.4</v>
      </c>
      <c r="N554" s="6"/>
      <c r="O554" s="6" t="s">
        <v>2367</v>
      </c>
      <c r="P554" s="15">
        <v>0.26207999999999998</v>
      </c>
      <c r="Q554" s="18"/>
    </row>
    <row r="555" spans="1:17" s="1" customFormat="1" ht="20.100000000000001" customHeight="1" x14ac:dyDescent="0.15">
      <c r="A555" s="10">
        <v>553</v>
      </c>
      <c r="B555" s="25" t="s">
        <v>2370</v>
      </c>
      <c r="C555" s="8" t="s">
        <v>2371</v>
      </c>
      <c r="D555" s="31" t="s">
        <v>2351</v>
      </c>
      <c r="E555" s="6" t="s">
        <v>198</v>
      </c>
      <c r="F555" s="25">
        <v>2</v>
      </c>
      <c r="G555" s="11"/>
      <c r="H555" s="12"/>
      <c r="I555" s="12"/>
      <c r="J555" s="6"/>
      <c r="K555" s="12"/>
      <c r="L555" s="25">
        <v>98.3</v>
      </c>
      <c r="M555" s="6">
        <f t="shared" si="9"/>
        <v>196.6</v>
      </c>
      <c r="N555" s="6"/>
      <c r="O555" s="6" t="s">
        <v>2372</v>
      </c>
      <c r="P555" s="15">
        <v>0.19620000000000001</v>
      </c>
      <c r="Q555" s="18"/>
    </row>
    <row r="556" spans="1:17" s="1" customFormat="1" ht="20.100000000000001" customHeight="1" x14ac:dyDescent="0.15">
      <c r="A556" s="10">
        <v>554</v>
      </c>
      <c r="B556" s="25" t="s">
        <v>2373</v>
      </c>
      <c r="C556" s="8" t="s">
        <v>2374</v>
      </c>
      <c r="D556" s="31" t="s">
        <v>2351</v>
      </c>
      <c r="E556" s="6" t="s">
        <v>198</v>
      </c>
      <c r="F556" s="25">
        <v>1</v>
      </c>
      <c r="G556" s="11"/>
      <c r="H556" s="12"/>
      <c r="I556" s="12"/>
      <c r="J556" s="6"/>
      <c r="K556" s="12"/>
      <c r="L556" s="25">
        <v>132.9</v>
      </c>
      <c r="M556" s="6">
        <f t="shared" si="9"/>
        <v>132.9</v>
      </c>
      <c r="N556" s="6"/>
      <c r="O556" s="6" t="s">
        <v>2375</v>
      </c>
      <c r="P556" s="15">
        <v>0.15343999999999999</v>
      </c>
      <c r="Q556" s="18"/>
    </row>
    <row r="557" spans="1:17" s="1" customFormat="1" ht="20.100000000000001" customHeight="1" x14ac:dyDescent="0.15">
      <c r="A557" s="10">
        <v>555</v>
      </c>
      <c r="B557" s="25" t="s">
        <v>2376</v>
      </c>
      <c r="C557" s="8" t="s">
        <v>2377</v>
      </c>
      <c r="D557" s="31" t="s">
        <v>2351</v>
      </c>
      <c r="E557" s="6" t="s">
        <v>198</v>
      </c>
      <c r="F557" s="25">
        <v>1</v>
      </c>
      <c r="G557" s="11"/>
      <c r="H557" s="12"/>
      <c r="I557" s="12"/>
      <c r="J557" s="6"/>
      <c r="K557" s="12"/>
      <c r="L557" s="25">
        <v>132.9</v>
      </c>
      <c r="M557" s="6">
        <f t="shared" si="9"/>
        <v>132.9</v>
      </c>
      <c r="N557" s="6"/>
      <c r="O557" s="6" t="s">
        <v>2375</v>
      </c>
      <c r="P557" s="15">
        <v>0.15343999999999999</v>
      </c>
      <c r="Q557" s="18"/>
    </row>
    <row r="558" spans="1:17" s="1" customFormat="1" ht="20.100000000000001" customHeight="1" x14ac:dyDescent="0.15">
      <c r="A558" s="10">
        <v>556</v>
      </c>
      <c r="B558" s="25" t="s">
        <v>2378</v>
      </c>
      <c r="C558" s="8" t="s">
        <v>2379</v>
      </c>
      <c r="D558" s="31" t="s">
        <v>2351</v>
      </c>
      <c r="E558" s="6" t="s">
        <v>198</v>
      </c>
      <c r="F558" s="25">
        <v>2</v>
      </c>
      <c r="G558" s="11"/>
      <c r="H558" s="12"/>
      <c r="I558" s="12"/>
      <c r="J558" s="6"/>
      <c r="K558" s="12"/>
      <c r="L558" s="25">
        <v>132.5</v>
      </c>
      <c r="M558" s="6">
        <f t="shared" si="9"/>
        <v>265</v>
      </c>
      <c r="N558" s="6"/>
      <c r="O558" s="6" t="s">
        <v>2380</v>
      </c>
      <c r="P558" s="15">
        <v>0.33376</v>
      </c>
      <c r="Q558" s="18"/>
    </row>
    <row r="559" spans="1:17" s="1" customFormat="1" ht="20.100000000000001" customHeight="1" x14ac:dyDescent="0.15">
      <c r="A559" s="10">
        <v>557</v>
      </c>
      <c r="B559" s="25" t="s">
        <v>2381</v>
      </c>
      <c r="C559" s="8" t="s">
        <v>2382</v>
      </c>
      <c r="D559" s="31" t="s">
        <v>2351</v>
      </c>
      <c r="E559" s="6" t="s">
        <v>198</v>
      </c>
      <c r="F559" s="25">
        <v>2</v>
      </c>
      <c r="G559" s="11"/>
      <c r="H559" s="12"/>
      <c r="I559" s="12"/>
      <c r="J559" s="6"/>
      <c r="K559" s="12"/>
      <c r="L559" s="25">
        <v>132.5</v>
      </c>
      <c r="M559" s="6">
        <f t="shared" si="9"/>
        <v>265</v>
      </c>
      <c r="N559" s="6"/>
      <c r="O559" s="6" t="s">
        <v>2380</v>
      </c>
      <c r="P559" s="15">
        <v>0.33376</v>
      </c>
      <c r="Q559" s="18"/>
    </row>
    <row r="560" spans="1:17" s="1" customFormat="1" ht="20.100000000000001" customHeight="1" x14ac:dyDescent="0.15">
      <c r="A560" s="10">
        <v>558</v>
      </c>
      <c r="B560" s="25" t="s">
        <v>2383</v>
      </c>
      <c r="C560" s="8" t="s">
        <v>2384</v>
      </c>
      <c r="D560" s="31" t="s">
        <v>2351</v>
      </c>
      <c r="E560" s="6" t="s">
        <v>198</v>
      </c>
      <c r="F560" s="25">
        <v>1</v>
      </c>
      <c r="G560" s="11"/>
      <c r="H560" s="12"/>
      <c r="I560" s="12"/>
      <c r="J560" s="6"/>
      <c r="K560" s="12"/>
      <c r="L560" s="25">
        <v>144.30000000000001</v>
      </c>
      <c r="M560" s="6">
        <f t="shared" si="9"/>
        <v>144.30000000000001</v>
      </c>
      <c r="N560" s="6"/>
      <c r="O560" s="6" t="s">
        <v>2385</v>
      </c>
      <c r="P560" s="15">
        <v>0.20166400000000001</v>
      </c>
      <c r="Q560" s="18"/>
    </row>
    <row r="561" spans="1:17" s="1" customFormat="1" ht="20.100000000000001" customHeight="1" x14ac:dyDescent="0.15">
      <c r="A561" s="10">
        <v>559</v>
      </c>
      <c r="B561" s="25" t="s">
        <v>2386</v>
      </c>
      <c r="C561" s="8" t="s">
        <v>2387</v>
      </c>
      <c r="D561" s="31" t="s">
        <v>2351</v>
      </c>
      <c r="E561" s="6" t="s">
        <v>198</v>
      </c>
      <c r="F561" s="25">
        <v>1</v>
      </c>
      <c r="G561" s="11"/>
      <c r="H561" s="12"/>
      <c r="I561" s="12"/>
      <c r="J561" s="6"/>
      <c r="K561" s="12"/>
      <c r="L561" s="25">
        <v>144.30000000000001</v>
      </c>
      <c r="M561" s="6">
        <f t="shared" si="9"/>
        <v>144.30000000000001</v>
      </c>
      <c r="N561" s="6"/>
      <c r="O561" s="6" t="s">
        <v>2385</v>
      </c>
      <c r="P561" s="15">
        <v>0.20166400000000001</v>
      </c>
      <c r="Q561" s="18"/>
    </row>
    <row r="562" spans="1:17" s="1" customFormat="1" ht="20.100000000000001" customHeight="1" x14ac:dyDescent="0.15">
      <c r="A562" s="10">
        <v>560</v>
      </c>
      <c r="B562" s="25" t="s">
        <v>2388</v>
      </c>
      <c r="C562" s="8" t="s">
        <v>2389</v>
      </c>
      <c r="D562" s="31" t="s">
        <v>2390</v>
      </c>
      <c r="E562" s="6" t="s">
        <v>198</v>
      </c>
      <c r="F562" s="25">
        <v>2</v>
      </c>
      <c r="G562" s="11"/>
      <c r="H562" s="12"/>
      <c r="I562" s="12"/>
      <c r="J562" s="6"/>
      <c r="K562" s="12"/>
      <c r="L562" s="25">
        <v>552.79999999999995</v>
      </c>
      <c r="M562" s="6">
        <f t="shared" si="9"/>
        <v>1105.5999999999999</v>
      </c>
      <c r="N562" s="6"/>
      <c r="O562" s="6" t="s">
        <v>2391</v>
      </c>
      <c r="P562" s="15">
        <v>1.9662500000000001</v>
      </c>
      <c r="Q562" s="18"/>
    </row>
    <row r="563" spans="1:17" s="1" customFormat="1" ht="20.100000000000001" customHeight="1" x14ac:dyDescent="0.15">
      <c r="A563" s="10">
        <v>561</v>
      </c>
      <c r="B563" s="25" t="s">
        <v>2392</v>
      </c>
      <c r="C563" s="8" t="s">
        <v>2393</v>
      </c>
      <c r="D563" s="31" t="s">
        <v>2390</v>
      </c>
      <c r="E563" s="6" t="s">
        <v>198</v>
      </c>
      <c r="F563" s="25">
        <v>1</v>
      </c>
      <c r="G563" s="11"/>
      <c r="H563" s="12"/>
      <c r="I563" s="12"/>
      <c r="J563" s="6"/>
      <c r="K563" s="12"/>
      <c r="L563" s="25">
        <v>304.39999999999998</v>
      </c>
      <c r="M563" s="6">
        <f t="shared" si="9"/>
        <v>304.39999999999998</v>
      </c>
      <c r="N563" s="6"/>
      <c r="O563" s="6" t="s">
        <v>2394</v>
      </c>
      <c r="P563" s="15">
        <v>0.46389599999999998</v>
      </c>
      <c r="Q563" s="18"/>
    </row>
    <row r="564" spans="1:17" s="1" customFormat="1" ht="20.100000000000001" customHeight="1" x14ac:dyDescent="0.15">
      <c r="A564" s="10">
        <v>562</v>
      </c>
      <c r="B564" s="25" t="s">
        <v>2395</v>
      </c>
      <c r="C564" s="8" t="s">
        <v>2396</v>
      </c>
      <c r="D564" s="31" t="s">
        <v>2390</v>
      </c>
      <c r="E564" s="6" t="s">
        <v>198</v>
      </c>
      <c r="F564" s="25">
        <v>1</v>
      </c>
      <c r="G564" s="11"/>
      <c r="H564" s="12"/>
      <c r="I564" s="12"/>
      <c r="J564" s="6"/>
      <c r="K564" s="12"/>
      <c r="L564" s="25">
        <v>308</v>
      </c>
      <c r="M564" s="6">
        <f t="shared" si="9"/>
        <v>308</v>
      </c>
      <c r="N564" s="6"/>
      <c r="O564" s="6" t="s">
        <v>2397</v>
      </c>
      <c r="P564" s="15">
        <v>0.60564200000000001</v>
      </c>
      <c r="Q564" s="18"/>
    </row>
    <row r="565" spans="1:17" s="1" customFormat="1" ht="20.100000000000001" customHeight="1" x14ac:dyDescent="0.15">
      <c r="A565" s="10">
        <v>563</v>
      </c>
      <c r="B565" s="25" t="s">
        <v>2398</v>
      </c>
      <c r="C565" s="8" t="s">
        <v>2399</v>
      </c>
      <c r="D565" s="31" t="s">
        <v>2390</v>
      </c>
      <c r="E565" s="6" t="s">
        <v>198</v>
      </c>
      <c r="F565" s="25">
        <v>1</v>
      </c>
      <c r="G565" s="11"/>
      <c r="H565" s="12"/>
      <c r="I565" s="12"/>
      <c r="J565" s="6"/>
      <c r="K565" s="12"/>
      <c r="L565" s="25">
        <v>296.5</v>
      </c>
      <c r="M565" s="6">
        <f t="shared" si="9"/>
        <v>296.5</v>
      </c>
      <c r="N565" s="6"/>
      <c r="O565" s="6" t="s">
        <v>2400</v>
      </c>
      <c r="P565" s="15">
        <v>0.32214999999999999</v>
      </c>
      <c r="Q565" s="18"/>
    </row>
    <row r="566" spans="1:17" s="1" customFormat="1" ht="20.100000000000001" customHeight="1" x14ac:dyDescent="0.15">
      <c r="A566" s="10">
        <v>564</v>
      </c>
      <c r="B566" s="25" t="s">
        <v>2401</v>
      </c>
      <c r="C566" s="8" t="s">
        <v>2402</v>
      </c>
      <c r="D566" s="31" t="s">
        <v>2390</v>
      </c>
      <c r="E566" s="6" t="s">
        <v>198</v>
      </c>
      <c r="F566" s="25">
        <v>1</v>
      </c>
      <c r="G566" s="11"/>
      <c r="H566" s="12"/>
      <c r="I566" s="12"/>
      <c r="J566" s="6"/>
      <c r="K566" s="12"/>
      <c r="L566" s="25">
        <v>306.60000000000002</v>
      </c>
      <c r="M566" s="6">
        <f t="shared" si="9"/>
        <v>306.60000000000002</v>
      </c>
      <c r="N566" s="6"/>
      <c r="O566" s="6" t="s">
        <v>2394</v>
      </c>
      <c r="P566" s="15">
        <v>0.46389599999999998</v>
      </c>
      <c r="Q566" s="18"/>
    </row>
    <row r="567" spans="1:17" s="1" customFormat="1" ht="20.100000000000001" customHeight="1" x14ac:dyDescent="0.15">
      <c r="A567" s="10">
        <v>565</v>
      </c>
      <c r="B567" s="25" t="s">
        <v>2403</v>
      </c>
      <c r="C567" s="8" t="s">
        <v>2404</v>
      </c>
      <c r="D567" s="31" t="s">
        <v>2390</v>
      </c>
      <c r="E567" s="6" t="s">
        <v>198</v>
      </c>
      <c r="F567" s="25">
        <v>2</v>
      </c>
      <c r="G567" s="11"/>
      <c r="H567" s="12"/>
      <c r="I567" s="12"/>
      <c r="J567" s="6"/>
      <c r="K567" s="12"/>
      <c r="L567" s="25">
        <v>165.9</v>
      </c>
      <c r="M567" s="6">
        <f t="shared" si="9"/>
        <v>331.8</v>
      </c>
      <c r="N567" s="6"/>
      <c r="O567" s="6" t="s">
        <v>2405</v>
      </c>
      <c r="P567" s="15">
        <v>0.487008</v>
      </c>
      <c r="Q567" s="18"/>
    </row>
    <row r="568" spans="1:17" s="1" customFormat="1" ht="20.100000000000001" customHeight="1" x14ac:dyDescent="0.15">
      <c r="A568" s="10">
        <v>566</v>
      </c>
      <c r="B568" s="25" t="s">
        <v>2406</v>
      </c>
      <c r="C568" s="8" t="s">
        <v>2407</v>
      </c>
      <c r="D568" s="31" t="s">
        <v>2390</v>
      </c>
      <c r="E568" s="6" t="s">
        <v>198</v>
      </c>
      <c r="F568" s="25">
        <v>4</v>
      </c>
      <c r="G568" s="11"/>
      <c r="H568" s="12"/>
      <c r="I568" s="12"/>
      <c r="J568" s="6"/>
      <c r="K568" s="12"/>
      <c r="L568" s="25">
        <v>537.6</v>
      </c>
      <c r="M568" s="6">
        <f t="shared" si="9"/>
        <v>2150.4</v>
      </c>
      <c r="N568" s="6"/>
      <c r="O568" s="6" t="s">
        <v>2408</v>
      </c>
      <c r="P568" s="15">
        <v>2.3834</v>
      </c>
      <c r="Q568" s="18"/>
    </row>
    <row r="569" spans="1:17" s="1" customFormat="1" ht="20.100000000000001" customHeight="1" x14ac:dyDescent="0.15">
      <c r="A569" s="10">
        <v>567</v>
      </c>
      <c r="B569" s="25" t="s">
        <v>2409</v>
      </c>
      <c r="C569" s="8" t="s">
        <v>2410</v>
      </c>
      <c r="D569" s="31" t="s">
        <v>2390</v>
      </c>
      <c r="E569" s="6" t="s">
        <v>198</v>
      </c>
      <c r="F569" s="25">
        <v>2</v>
      </c>
      <c r="G569" s="11"/>
      <c r="H569" s="12"/>
      <c r="I569" s="12"/>
      <c r="J569" s="6"/>
      <c r="K569" s="12"/>
      <c r="L569" s="25">
        <v>520.6</v>
      </c>
      <c r="M569" s="6">
        <f t="shared" si="9"/>
        <v>1041.2</v>
      </c>
      <c r="N569" s="6"/>
      <c r="O569" s="6" t="s">
        <v>2411</v>
      </c>
      <c r="P569" s="15">
        <v>1.1373</v>
      </c>
      <c r="Q569" s="18"/>
    </row>
    <row r="570" spans="1:17" s="1" customFormat="1" ht="20.100000000000001" customHeight="1" x14ac:dyDescent="0.15">
      <c r="A570" s="10">
        <v>568</v>
      </c>
      <c r="B570" s="25" t="s">
        <v>2412</v>
      </c>
      <c r="C570" s="8" t="s">
        <v>2413</v>
      </c>
      <c r="D570" s="31" t="s">
        <v>2390</v>
      </c>
      <c r="E570" s="6" t="s">
        <v>198</v>
      </c>
      <c r="F570" s="25">
        <v>2</v>
      </c>
      <c r="G570" s="11"/>
      <c r="H570" s="12"/>
      <c r="I570" s="12"/>
      <c r="J570" s="6"/>
      <c r="K570" s="12"/>
      <c r="L570" s="25">
        <v>520.6</v>
      </c>
      <c r="M570" s="6">
        <f t="shared" si="9"/>
        <v>1041.2</v>
      </c>
      <c r="N570" s="6"/>
      <c r="O570" s="6" t="s">
        <v>2411</v>
      </c>
      <c r="P570" s="15">
        <v>1.1373</v>
      </c>
      <c r="Q570" s="18"/>
    </row>
    <row r="571" spans="1:17" s="1" customFormat="1" ht="20.100000000000001" customHeight="1" x14ac:dyDescent="0.15">
      <c r="A571" s="10">
        <v>569</v>
      </c>
      <c r="B571" s="25" t="s">
        <v>2414</v>
      </c>
      <c r="C571" s="8" t="s">
        <v>2415</v>
      </c>
      <c r="D571" s="31" t="s">
        <v>2390</v>
      </c>
      <c r="E571" s="6" t="s">
        <v>198</v>
      </c>
      <c r="F571" s="25">
        <v>2</v>
      </c>
      <c r="G571" s="11"/>
      <c r="H571" s="12"/>
      <c r="I571" s="12"/>
      <c r="J571" s="6"/>
      <c r="K571" s="12"/>
      <c r="L571" s="25">
        <v>279</v>
      </c>
      <c r="M571" s="6">
        <f t="shared" si="9"/>
        <v>558</v>
      </c>
      <c r="N571" s="6"/>
      <c r="O571" s="6" t="s">
        <v>2416</v>
      </c>
      <c r="P571" s="15">
        <v>0.59330000000000005</v>
      </c>
      <c r="Q571" s="18"/>
    </row>
    <row r="572" spans="1:17" s="1" customFormat="1" ht="20.100000000000001" customHeight="1" x14ac:dyDescent="0.15">
      <c r="A572" s="10">
        <v>570</v>
      </c>
      <c r="B572" s="25" t="s">
        <v>2417</v>
      </c>
      <c r="C572" s="8" t="s">
        <v>2418</v>
      </c>
      <c r="D572" s="31" t="s">
        <v>2390</v>
      </c>
      <c r="E572" s="6" t="s">
        <v>198</v>
      </c>
      <c r="F572" s="25">
        <v>1</v>
      </c>
      <c r="G572" s="11"/>
      <c r="H572" s="12"/>
      <c r="I572" s="12"/>
      <c r="J572" s="6"/>
      <c r="K572" s="12"/>
      <c r="L572" s="25">
        <v>363.8</v>
      </c>
      <c r="M572" s="6">
        <f t="shared" si="9"/>
        <v>363.8</v>
      </c>
      <c r="N572" s="6"/>
      <c r="O572" s="6" t="s">
        <v>2419</v>
      </c>
      <c r="P572" s="15">
        <v>0.68554199999999998</v>
      </c>
      <c r="Q572" s="18"/>
    </row>
    <row r="573" spans="1:17" s="1" customFormat="1" ht="20.100000000000001" customHeight="1" x14ac:dyDescent="0.15">
      <c r="A573" s="10">
        <v>571</v>
      </c>
      <c r="B573" s="25" t="s">
        <v>2420</v>
      </c>
      <c r="C573" s="8" t="s">
        <v>2421</v>
      </c>
      <c r="D573" s="31" t="s">
        <v>2390</v>
      </c>
      <c r="E573" s="6" t="s">
        <v>198</v>
      </c>
      <c r="F573" s="25">
        <v>1</v>
      </c>
      <c r="G573" s="11"/>
      <c r="H573" s="12"/>
      <c r="I573" s="12"/>
      <c r="J573" s="6"/>
      <c r="K573" s="12"/>
      <c r="L573" s="25">
        <v>363.8</v>
      </c>
      <c r="M573" s="6">
        <f t="shared" si="9"/>
        <v>363.8</v>
      </c>
      <c r="N573" s="6"/>
      <c r="O573" s="6" t="s">
        <v>2419</v>
      </c>
      <c r="P573" s="15">
        <v>0.68554199999999998</v>
      </c>
      <c r="Q573" s="18"/>
    </row>
    <row r="574" spans="1:17" s="1" customFormat="1" ht="20.100000000000001" customHeight="1" x14ac:dyDescent="0.15">
      <c r="A574" s="10">
        <v>572</v>
      </c>
      <c r="B574" s="25" t="s">
        <v>2422</v>
      </c>
      <c r="C574" s="8" t="s">
        <v>2423</v>
      </c>
      <c r="D574" s="31" t="s">
        <v>2390</v>
      </c>
      <c r="E574" s="6" t="s">
        <v>198</v>
      </c>
      <c r="F574" s="25">
        <v>1</v>
      </c>
      <c r="G574" s="11"/>
      <c r="H574" s="12"/>
      <c r="I574" s="12"/>
      <c r="J574" s="6"/>
      <c r="K574" s="12"/>
      <c r="L574" s="25">
        <v>356.3</v>
      </c>
      <c r="M574" s="6">
        <f t="shared" si="9"/>
        <v>356.3</v>
      </c>
      <c r="N574" s="6"/>
      <c r="O574" s="6" t="s">
        <v>2424</v>
      </c>
      <c r="P574" s="15">
        <v>0.52509600000000001</v>
      </c>
      <c r="Q574" s="18"/>
    </row>
    <row r="575" spans="1:17" s="1" customFormat="1" ht="20.100000000000001" customHeight="1" x14ac:dyDescent="0.15">
      <c r="A575" s="10">
        <v>573</v>
      </c>
      <c r="B575" s="25" t="s">
        <v>2425</v>
      </c>
      <c r="C575" s="8" t="s">
        <v>2426</v>
      </c>
      <c r="D575" s="31" t="s">
        <v>2390</v>
      </c>
      <c r="E575" s="6" t="s">
        <v>198</v>
      </c>
      <c r="F575" s="25">
        <v>1</v>
      </c>
      <c r="G575" s="11"/>
      <c r="H575" s="12"/>
      <c r="I575" s="12"/>
      <c r="J575" s="6"/>
      <c r="K575" s="12"/>
      <c r="L575" s="25">
        <v>356.3</v>
      </c>
      <c r="M575" s="6">
        <f t="shared" si="9"/>
        <v>356.3</v>
      </c>
      <c r="N575" s="6"/>
      <c r="O575" s="6" t="s">
        <v>2424</v>
      </c>
      <c r="P575" s="15">
        <v>0.52509600000000001</v>
      </c>
      <c r="Q575" s="18"/>
    </row>
    <row r="576" spans="1:17" s="1" customFormat="1" ht="20.100000000000001" customHeight="1" x14ac:dyDescent="0.15">
      <c r="A576" s="10">
        <v>574</v>
      </c>
      <c r="B576" s="25" t="s">
        <v>2427</v>
      </c>
      <c r="C576" s="8" t="s">
        <v>2428</v>
      </c>
      <c r="D576" s="31" t="s">
        <v>1047</v>
      </c>
      <c r="E576" s="6" t="s">
        <v>198</v>
      </c>
      <c r="F576" s="25">
        <v>1</v>
      </c>
      <c r="G576" s="11"/>
      <c r="H576" s="12"/>
      <c r="I576" s="12"/>
      <c r="J576" s="6"/>
      <c r="K576" s="12"/>
      <c r="L576" s="25">
        <v>417.9</v>
      </c>
      <c r="M576" s="6">
        <f t="shared" si="9"/>
        <v>417.9</v>
      </c>
      <c r="N576" s="6"/>
      <c r="O576" s="6" t="s">
        <v>2429</v>
      </c>
      <c r="P576" s="15">
        <v>0.69657000000000002</v>
      </c>
      <c r="Q576" s="18"/>
    </row>
    <row r="577" spans="1:17" s="1" customFormat="1" ht="20.100000000000001" customHeight="1" x14ac:dyDescent="0.15">
      <c r="A577" s="10">
        <v>575</v>
      </c>
      <c r="B577" s="25" t="s">
        <v>2430</v>
      </c>
      <c r="C577" s="8" t="s">
        <v>2431</v>
      </c>
      <c r="D577" s="31" t="s">
        <v>2390</v>
      </c>
      <c r="E577" s="6" t="s">
        <v>198</v>
      </c>
      <c r="F577" s="25">
        <v>2</v>
      </c>
      <c r="G577" s="11"/>
      <c r="H577" s="12"/>
      <c r="I577" s="12"/>
      <c r="J577" s="6"/>
      <c r="K577" s="12"/>
      <c r="L577" s="25">
        <v>521.29999999999995</v>
      </c>
      <c r="M577" s="6">
        <f t="shared" si="9"/>
        <v>1042.5999999999999</v>
      </c>
      <c r="N577" s="6"/>
      <c r="O577" s="6" t="s">
        <v>2432</v>
      </c>
      <c r="P577" s="15">
        <v>1.1543000000000001</v>
      </c>
      <c r="Q577" s="18"/>
    </row>
    <row r="578" spans="1:17" s="1" customFormat="1" ht="20.100000000000001" customHeight="1" x14ac:dyDescent="0.15">
      <c r="A578" s="10">
        <v>576</v>
      </c>
      <c r="B578" s="25" t="s">
        <v>2433</v>
      </c>
      <c r="C578" s="8" t="s">
        <v>2434</v>
      </c>
      <c r="D578" s="31" t="s">
        <v>2390</v>
      </c>
      <c r="E578" s="6" t="s">
        <v>198</v>
      </c>
      <c r="F578" s="25">
        <v>2</v>
      </c>
      <c r="G578" s="11"/>
      <c r="H578" s="12"/>
      <c r="I578" s="12"/>
      <c r="J578" s="6"/>
      <c r="K578" s="12"/>
      <c r="L578" s="25">
        <v>533.70000000000005</v>
      </c>
      <c r="M578" s="6">
        <f t="shared" si="9"/>
        <v>1067.4000000000001</v>
      </c>
      <c r="N578" s="6"/>
      <c r="O578" s="6" t="s">
        <v>2435</v>
      </c>
      <c r="P578" s="15">
        <v>2.1728000000000001</v>
      </c>
      <c r="Q578" s="18"/>
    </row>
    <row r="579" spans="1:17" s="1" customFormat="1" ht="20.100000000000001" customHeight="1" x14ac:dyDescent="0.15">
      <c r="A579" s="10">
        <v>577</v>
      </c>
      <c r="B579" s="25" t="s">
        <v>2436</v>
      </c>
      <c r="C579" s="8" t="s">
        <v>2437</v>
      </c>
      <c r="D579" s="31" t="s">
        <v>2390</v>
      </c>
      <c r="E579" s="6" t="s">
        <v>198</v>
      </c>
      <c r="F579" s="25">
        <v>1</v>
      </c>
      <c r="G579" s="11"/>
      <c r="H579" s="12"/>
      <c r="I579" s="12"/>
      <c r="J579" s="6"/>
      <c r="K579" s="12"/>
      <c r="L579" s="25">
        <v>312.3</v>
      </c>
      <c r="M579" s="6">
        <f t="shared" si="9"/>
        <v>312.3</v>
      </c>
      <c r="N579" s="6"/>
      <c r="O579" s="6" t="s">
        <v>2438</v>
      </c>
      <c r="P579" s="15">
        <v>0.47736000000000001</v>
      </c>
      <c r="Q579" s="18"/>
    </row>
    <row r="580" spans="1:17" s="1" customFormat="1" ht="20.100000000000001" customHeight="1" x14ac:dyDescent="0.15">
      <c r="A580" s="10">
        <v>578</v>
      </c>
      <c r="B580" s="25" t="s">
        <v>2439</v>
      </c>
      <c r="C580" s="8" t="s">
        <v>2440</v>
      </c>
      <c r="D580" s="31" t="s">
        <v>2390</v>
      </c>
      <c r="E580" s="6" t="s">
        <v>198</v>
      </c>
      <c r="F580" s="25">
        <v>1</v>
      </c>
      <c r="G580" s="11"/>
      <c r="H580" s="12"/>
      <c r="I580" s="12"/>
      <c r="J580" s="6"/>
      <c r="K580" s="12"/>
      <c r="L580" s="25">
        <v>312.3</v>
      </c>
      <c r="M580" s="6">
        <f t="shared" si="9"/>
        <v>312.3</v>
      </c>
      <c r="N580" s="6"/>
      <c r="O580" s="6" t="s">
        <v>2438</v>
      </c>
      <c r="P580" s="15">
        <v>0.47736000000000001</v>
      </c>
      <c r="Q580" s="18"/>
    </row>
    <row r="581" spans="1:17" s="1" customFormat="1" ht="20.100000000000001" customHeight="1" x14ac:dyDescent="0.15">
      <c r="A581" s="10">
        <v>579</v>
      </c>
      <c r="B581" s="25" t="s">
        <v>2441</v>
      </c>
      <c r="C581" s="8" t="s">
        <v>2442</v>
      </c>
      <c r="D581" s="31" t="s">
        <v>2390</v>
      </c>
      <c r="E581" s="6" t="s">
        <v>198</v>
      </c>
      <c r="F581" s="25">
        <v>2</v>
      </c>
      <c r="G581" s="11"/>
      <c r="H581" s="12"/>
      <c r="I581" s="12"/>
      <c r="J581" s="6"/>
      <c r="K581" s="12"/>
      <c r="L581" s="25">
        <v>60.4</v>
      </c>
      <c r="M581" s="6">
        <f t="shared" si="9"/>
        <v>120.8</v>
      </c>
      <c r="N581" s="6"/>
      <c r="O581" s="6" t="s">
        <v>2443</v>
      </c>
      <c r="P581" s="15">
        <v>0.16891200000000001</v>
      </c>
      <c r="Q581" s="18"/>
    </row>
    <row r="582" spans="1:17" s="1" customFormat="1" ht="20.100000000000001" customHeight="1" x14ac:dyDescent="0.15">
      <c r="A582" s="10">
        <v>580</v>
      </c>
      <c r="B582" s="25" t="s">
        <v>2444</v>
      </c>
      <c r="C582" s="8" t="s">
        <v>2445</v>
      </c>
      <c r="D582" s="31" t="s">
        <v>2390</v>
      </c>
      <c r="E582" s="6" t="s">
        <v>198</v>
      </c>
      <c r="F582" s="25">
        <v>1</v>
      </c>
      <c r="G582" s="11"/>
      <c r="H582" s="12"/>
      <c r="I582" s="12"/>
      <c r="J582" s="6"/>
      <c r="K582" s="12"/>
      <c r="L582" s="25">
        <v>272.8</v>
      </c>
      <c r="M582" s="6">
        <f t="shared" si="9"/>
        <v>272.8</v>
      </c>
      <c r="N582" s="6"/>
      <c r="O582" s="6" t="s">
        <v>2446</v>
      </c>
      <c r="P582" s="15">
        <v>0.54811399999999999</v>
      </c>
      <c r="Q582" s="18"/>
    </row>
    <row r="583" spans="1:17" s="1" customFormat="1" ht="20.100000000000001" customHeight="1" x14ac:dyDescent="0.15">
      <c r="A583" s="10">
        <v>581</v>
      </c>
      <c r="B583" s="25" t="s">
        <v>2447</v>
      </c>
      <c r="C583" s="8" t="s">
        <v>2448</v>
      </c>
      <c r="D583" s="31" t="s">
        <v>2390</v>
      </c>
      <c r="E583" s="6" t="s">
        <v>198</v>
      </c>
      <c r="F583" s="25">
        <v>1</v>
      </c>
      <c r="G583" s="11"/>
      <c r="H583" s="12"/>
      <c r="I583" s="12"/>
      <c r="J583" s="6"/>
      <c r="K583" s="12"/>
      <c r="L583" s="25">
        <v>337.7</v>
      </c>
      <c r="M583" s="6">
        <f t="shared" si="9"/>
        <v>337.7</v>
      </c>
      <c r="N583" s="6"/>
      <c r="O583" s="6" t="s">
        <v>2397</v>
      </c>
      <c r="P583" s="15">
        <v>0.60564200000000001</v>
      </c>
      <c r="Q583" s="18"/>
    </row>
    <row r="584" spans="1:17" s="1" customFormat="1" ht="20.100000000000001" customHeight="1" x14ac:dyDescent="0.15">
      <c r="A584" s="10">
        <v>582</v>
      </c>
      <c r="B584" s="25" t="s">
        <v>2449</v>
      </c>
      <c r="C584" s="8" t="s">
        <v>2450</v>
      </c>
      <c r="D584" s="31" t="s">
        <v>2390</v>
      </c>
      <c r="E584" s="6" t="s">
        <v>198</v>
      </c>
      <c r="F584" s="25">
        <v>1</v>
      </c>
      <c r="G584" s="11"/>
      <c r="H584" s="12"/>
      <c r="I584" s="12"/>
      <c r="J584" s="6"/>
      <c r="K584" s="12"/>
      <c r="L584" s="25">
        <v>337.7</v>
      </c>
      <c r="M584" s="6">
        <f t="shared" si="9"/>
        <v>337.7</v>
      </c>
      <c r="N584" s="6"/>
      <c r="O584" s="6" t="s">
        <v>2397</v>
      </c>
      <c r="P584" s="15">
        <v>0.60564200000000001</v>
      </c>
      <c r="Q584" s="18"/>
    </row>
    <row r="585" spans="1:17" s="1" customFormat="1" ht="20.100000000000001" customHeight="1" x14ac:dyDescent="0.15">
      <c r="A585" s="10">
        <v>583</v>
      </c>
      <c r="B585" s="25" t="s">
        <v>2451</v>
      </c>
      <c r="C585" s="8" t="s">
        <v>2452</v>
      </c>
      <c r="D585" s="31" t="s">
        <v>2390</v>
      </c>
      <c r="E585" s="6" t="s">
        <v>198</v>
      </c>
      <c r="F585" s="25">
        <v>1</v>
      </c>
      <c r="G585" s="11"/>
      <c r="H585" s="12"/>
      <c r="I585" s="12"/>
      <c r="J585" s="6"/>
      <c r="K585" s="12"/>
      <c r="L585" s="25">
        <v>316.10000000000002</v>
      </c>
      <c r="M585" s="6">
        <f t="shared" si="9"/>
        <v>316.10000000000002</v>
      </c>
      <c r="N585" s="6"/>
      <c r="O585" s="6" t="s">
        <v>2394</v>
      </c>
      <c r="P585" s="15">
        <v>0.46389599999999998</v>
      </c>
      <c r="Q585" s="18"/>
    </row>
    <row r="586" spans="1:17" s="1" customFormat="1" ht="20.100000000000001" customHeight="1" x14ac:dyDescent="0.15">
      <c r="A586" s="10">
        <v>584</v>
      </c>
      <c r="B586" s="25" t="s">
        <v>2453</v>
      </c>
      <c r="C586" s="8" t="s">
        <v>2454</v>
      </c>
      <c r="D586" s="31" t="s">
        <v>2390</v>
      </c>
      <c r="E586" s="6" t="s">
        <v>198</v>
      </c>
      <c r="F586" s="25">
        <v>1</v>
      </c>
      <c r="G586" s="11"/>
      <c r="H586" s="12"/>
      <c r="I586" s="12"/>
      <c r="J586" s="6"/>
      <c r="K586" s="12"/>
      <c r="L586" s="25">
        <v>316.10000000000002</v>
      </c>
      <c r="M586" s="6">
        <f t="shared" si="9"/>
        <v>316.10000000000002</v>
      </c>
      <c r="N586" s="6"/>
      <c r="O586" s="6" t="s">
        <v>2394</v>
      </c>
      <c r="P586" s="15">
        <v>0.46389599999999998</v>
      </c>
      <c r="Q586" s="18"/>
    </row>
    <row r="587" spans="1:17" s="1" customFormat="1" ht="20.100000000000001" customHeight="1" x14ac:dyDescent="0.15">
      <c r="A587" s="10">
        <v>585</v>
      </c>
      <c r="B587" s="25" t="s">
        <v>2455</v>
      </c>
      <c r="C587" s="8" t="s">
        <v>2456</v>
      </c>
      <c r="D587" s="31" t="s">
        <v>2390</v>
      </c>
      <c r="E587" s="6" t="s">
        <v>198</v>
      </c>
      <c r="F587" s="25">
        <v>1</v>
      </c>
      <c r="G587" s="11"/>
      <c r="H587" s="12"/>
      <c r="I587" s="12"/>
      <c r="J587" s="6"/>
      <c r="K587" s="12"/>
      <c r="L587" s="25">
        <v>245.8</v>
      </c>
      <c r="M587" s="6">
        <f t="shared" si="9"/>
        <v>245.8</v>
      </c>
      <c r="N587" s="6"/>
      <c r="O587" s="6" t="s">
        <v>2457</v>
      </c>
      <c r="P587" s="15">
        <v>0.49218400000000001</v>
      </c>
      <c r="Q587" s="18"/>
    </row>
    <row r="588" spans="1:17" s="1" customFormat="1" ht="20.100000000000001" customHeight="1" x14ac:dyDescent="0.15">
      <c r="A588" s="10">
        <v>586</v>
      </c>
      <c r="B588" s="25" t="s">
        <v>2458</v>
      </c>
      <c r="C588" s="8" t="s">
        <v>2459</v>
      </c>
      <c r="D588" s="31" t="s">
        <v>2390</v>
      </c>
      <c r="E588" s="6" t="s">
        <v>198</v>
      </c>
      <c r="F588" s="25">
        <v>1</v>
      </c>
      <c r="G588" s="11"/>
      <c r="H588" s="12"/>
      <c r="I588" s="12"/>
      <c r="J588" s="6"/>
      <c r="K588" s="12"/>
      <c r="L588" s="25">
        <v>365.7</v>
      </c>
      <c r="M588" s="6">
        <f t="shared" si="9"/>
        <v>365.7</v>
      </c>
      <c r="N588" s="6"/>
      <c r="O588" s="6" t="s">
        <v>2419</v>
      </c>
      <c r="P588" s="15">
        <v>0.68554199999999998</v>
      </c>
      <c r="Q588" s="18"/>
    </row>
    <row r="589" spans="1:17" s="1" customFormat="1" ht="20.100000000000001" customHeight="1" x14ac:dyDescent="0.15">
      <c r="A589" s="10">
        <v>587</v>
      </c>
      <c r="B589" s="25" t="s">
        <v>2460</v>
      </c>
      <c r="C589" s="8" t="s">
        <v>2461</v>
      </c>
      <c r="D589" s="31" t="s">
        <v>2390</v>
      </c>
      <c r="E589" s="6" t="s">
        <v>198</v>
      </c>
      <c r="F589" s="25">
        <v>1</v>
      </c>
      <c r="G589" s="11"/>
      <c r="H589" s="12"/>
      <c r="I589" s="12"/>
      <c r="J589" s="6"/>
      <c r="K589" s="12"/>
      <c r="L589" s="25">
        <v>371.6</v>
      </c>
      <c r="M589" s="6">
        <f t="shared" si="9"/>
        <v>371.6</v>
      </c>
      <c r="N589" s="6"/>
      <c r="O589" s="6" t="s">
        <v>2424</v>
      </c>
      <c r="P589" s="15">
        <v>0.52509600000000001</v>
      </c>
      <c r="Q589" s="18"/>
    </row>
    <row r="590" spans="1:17" s="1" customFormat="1" ht="20.100000000000001" customHeight="1" x14ac:dyDescent="0.15">
      <c r="A590" s="10">
        <v>588</v>
      </c>
      <c r="B590" s="25" t="s">
        <v>2462</v>
      </c>
      <c r="C590" s="8" t="s">
        <v>2463</v>
      </c>
      <c r="D590" s="31" t="s">
        <v>2390</v>
      </c>
      <c r="E590" s="6" t="s">
        <v>198</v>
      </c>
      <c r="F590" s="25">
        <v>2</v>
      </c>
      <c r="G590" s="11"/>
      <c r="H590" s="12"/>
      <c r="I590" s="12"/>
      <c r="J590" s="6"/>
      <c r="K590" s="12"/>
      <c r="L590" s="25">
        <v>278</v>
      </c>
      <c r="M590" s="6">
        <f t="shared" si="9"/>
        <v>556</v>
      </c>
      <c r="N590" s="6"/>
      <c r="O590" s="6" t="s">
        <v>2416</v>
      </c>
      <c r="P590" s="15">
        <v>0.59330000000000005</v>
      </c>
      <c r="Q590" s="18"/>
    </row>
    <row r="591" spans="1:17" s="1" customFormat="1" ht="20.100000000000001" customHeight="1" x14ac:dyDescent="0.15">
      <c r="A591" s="10">
        <v>589</v>
      </c>
      <c r="B591" s="25" t="s">
        <v>2464</v>
      </c>
      <c r="C591" s="8" t="s">
        <v>2465</v>
      </c>
      <c r="D591" s="31" t="s">
        <v>2390</v>
      </c>
      <c r="E591" s="6" t="s">
        <v>198</v>
      </c>
      <c r="F591" s="25">
        <v>2</v>
      </c>
      <c r="G591" s="11"/>
      <c r="H591" s="12"/>
      <c r="I591" s="12"/>
      <c r="J591" s="6"/>
      <c r="K591" s="12"/>
      <c r="L591" s="25">
        <v>348.5</v>
      </c>
      <c r="M591" s="6">
        <f t="shared" si="9"/>
        <v>697</v>
      </c>
      <c r="N591" s="6"/>
      <c r="O591" s="6" t="s">
        <v>2419</v>
      </c>
      <c r="P591" s="15">
        <v>1.371084</v>
      </c>
      <c r="Q591" s="18"/>
    </row>
    <row r="592" spans="1:17" s="1" customFormat="1" ht="20.100000000000001" customHeight="1" x14ac:dyDescent="0.15">
      <c r="A592" s="10">
        <v>590</v>
      </c>
      <c r="B592" s="25" t="s">
        <v>2466</v>
      </c>
      <c r="C592" s="8" t="s">
        <v>2467</v>
      </c>
      <c r="D592" s="31" t="s">
        <v>2390</v>
      </c>
      <c r="E592" s="6" t="s">
        <v>198</v>
      </c>
      <c r="F592" s="25">
        <v>1</v>
      </c>
      <c r="G592" s="11"/>
      <c r="H592" s="12"/>
      <c r="I592" s="12"/>
      <c r="J592" s="6"/>
      <c r="K592" s="12"/>
      <c r="L592" s="25">
        <v>312.89999999999998</v>
      </c>
      <c r="M592" s="6">
        <f t="shared" si="9"/>
        <v>312.89999999999998</v>
      </c>
      <c r="N592" s="6"/>
      <c r="O592" s="6" t="s">
        <v>2438</v>
      </c>
      <c r="P592" s="15">
        <v>0.47736000000000001</v>
      </c>
      <c r="Q592" s="18"/>
    </row>
    <row r="593" spans="1:17" s="1" customFormat="1" ht="20.100000000000001" customHeight="1" x14ac:dyDescent="0.15">
      <c r="A593" s="10">
        <v>591</v>
      </c>
      <c r="B593" s="25" t="s">
        <v>2468</v>
      </c>
      <c r="C593" s="8" t="s">
        <v>2469</v>
      </c>
      <c r="D593" s="31" t="s">
        <v>2390</v>
      </c>
      <c r="E593" s="6" t="s">
        <v>198</v>
      </c>
      <c r="F593" s="25">
        <v>1</v>
      </c>
      <c r="G593" s="11"/>
      <c r="H593" s="12"/>
      <c r="I593" s="12"/>
      <c r="J593" s="6"/>
      <c r="K593" s="12"/>
      <c r="L593" s="25">
        <v>312.89999999999998</v>
      </c>
      <c r="M593" s="6">
        <f t="shared" si="9"/>
        <v>312.89999999999998</v>
      </c>
      <c r="N593" s="6"/>
      <c r="O593" s="6" t="s">
        <v>2438</v>
      </c>
      <c r="P593" s="15">
        <v>0.47736000000000001</v>
      </c>
      <c r="Q593" s="18"/>
    </row>
    <row r="594" spans="1:17" s="1" customFormat="1" ht="20.100000000000001" customHeight="1" x14ac:dyDescent="0.15">
      <c r="A594" s="10">
        <v>592</v>
      </c>
      <c r="B594" s="25" t="s">
        <v>2470</v>
      </c>
      <c r="C594" s="8" t="s">
        <v>2471</v>
      </c>
      <c r="D594" s="31" t="s">
        <v>2390</v>
      </c>
      <c r="E594" s="6" t="s">
        <v>198</v>
      </c>
      <c r="F594" s="25">
        <v>2</v>
      </c>
      <c r="G594" s="11"/>
      <c r="H594" s="12"/>
      <c r="I594" s="12"/>
      <c r="J594" s="6"/>
      <c r="K594" s="12"/>
      <c r="L594" s="25">
        <v>304.8</v>
      </c>
      <c r="M594" s="6">
        <f t="shared" si="9"/>
        <v>609.6</v>
      </c>
      <c r="N594" s="6"/>
      <c r="O594" s="6" t="s">
        <v>2472</v>
      </c>
      <c r="P594" s="15">
        <v>1.2240679999999999</v>
      </c>
      <c r="Q594" s="18"/>
    </row>
    <row r="595" spans="1:17" s="1" customFormat="1" ht="20.100000000000001" customHeight="1" x14ac:dyDescent="0.15">
      <c r="A595" s="10">
        <v>593</v>
      </c>
      <c r="B595" s="25" t="s">
        <v>2473</v>
      </c>
      <c r="C595" s="8" t="s">
        <v>2474</v>
      </c>
      <c r="D595" s="31" t="s">
        <v>2390</v>
      </c>
      <c r="E595" s="6" t="s">
        <v>198</v>
      </c>
      <c r="F595" s="25">
        <v>1</v>
      </c>
      <c r="G595" s="11"/>
      <c r="H595" s="12"/>
      <c r="I595" s="12"/>
      <c r="J595" s="6"/>
      <c r="K595" s="12"/>
      <c r="L595" s="25">
        <v>86.3</v>
      </c>
      <c r="M595" s="6">
        <f t="shared" si="9"/>
        <v>86.3</v>
      </c>
      <c r="N595" s="6"/>
      <c r="O595" s="6" t="s">
        <v>2475</v>
      </c>
      <c r="P595" s="15">
        <v>0.106488</v>
      </c>
      <c r="Q595" s="18"/>
    </row>
    <row r="596" spans="1:17" s="1" customFormat="1" ht="20.100000000000001" customHeight="1" x14ac:dyDescent="0.15">
      <c r="A596" s="10">
        <v>594</v>
      </c>
      <c r="B596" s="25" t="s">
        <v>2476</v>
      </c>
      <c r="C596" s="8" t="s">
        <v>2477</v>
      </c>
      <c r="D596" s="31" t="s">
        <v>2390</v>
      </c>
      <c r="E596" s="6" t="s">
        <v>198</v>
      </c>
      <c r="F596" s="25">
        <v>1</v>
      </c>
      <c r="G596" s="11"/>
      <c r="H596" s="12"/>
      <c r="I596" s="12"/>
      <c r="J596" s="6"/>
      <c r="K596" s="12"/>
      <c r="L596" s="25">
        <v>95.7</v>
      </c>
      <c r="M596" s="6">
        <f t="shared" si="9"/>
        <v>95.7</v>
      </c>
      <c r="N596" s="6"/>
      <c r="O596" s="6" t="s">
        <v>2478</v>
      </c>
      <c r="P596" s="15">
        <v>0.13953599999999999</v>
      </c>
      <c r="Q596" s="18"/>
    </row>
    <row r="597" spans="1:17" s="1" customFormat="1" ht="20.100000000000001" customHeight="1" x14ac:dyDescent="0.15">
      <c r="A597" s="10">
        <v>595</v>
      </c>
      <c r="B597" s="25" t="s">
        <v>2479</v>
      </c>
      <c r="C597" s="8" t="s">
        <v>2480</v>
      </c>
      <c r="D597" s="31" t="s">
        <v>2390</v>
      </c>
      <c r="E597" s="6" t="s">
        <v>198</v>
      </c>
      <c r="F597" s="25">
        <v>1</v>
      </c>
      <c r="G597" s="11"/>
      <c r="H597" s="12"/>
      <c r="I597" s="12"/>
      <c r="J597" s="6"/>
      <c r="K597" s="12"/>
      <c r="L597" s="25">
        <v>95.7</v>
      </c>
      <c r="M597" s="6">
        <f t="shared" si="9"/>
        <v>95.7</v>
      </c>
      <c r="N597" s="6"/>
      <c r="O597" s="6" t="s">
        <v>2478</v>
      </c>
      <c r="P597" s="15">
        <v>0.13953599999999999</v>
      </c>
      <c r="Q597" s="18"/>
    </row>
    <row r="598" spans="1:17" s="1" customFormat="1" ht="20.100000000000001" customHeight="1" x14ac:dyDescent="0.15">
      <c r="A598" s="10">
        <v>596</v>
      </c>
      <c r="B598" s="25" t="s">
        <v>2481</v>
      </c>
      <c r="C598" s="8" t="s">
        <v>2482</v>
      </c>
      <c r="D598" s="31" t="s">
        <v>2390</v>
      </c>
      <c r="E598" s="6" t="s">
        <v>198</v>
      </c>
      <c r="F598" s="25">
        <v>1</v>
      </c>
      <c r="G598" s="11"/>
      <c r="H598" s="12"/>
      <c r="I598" s="12"/>
      <c r="J598" s="6"/>
      <c r="K598" s="12"/>
      <c r="L598" s="25">
        <v>113.3</v>
      </c>
      <c r="M598" s="6">
        <f t="shared" si="9"/>
        <v>113.3</v>
      </c>
      <c r="N598" s="6"/>
      <c r="O598" s="6" t="s">
        <v>2483</v>
      </c>
      <c r="P598" s="15">
        <v>0.19495599999999999</v>
      </c>
      <c r="Q598" s="18"/>
    </row>
    <row r="599" spans="1:17" s="1" customFormat="1" ht="20.100000000000001" customHeight="1" x14ac:dyDescent="0.15">
      <c r="A599" s="10">
        <v>597</v>
      </c>
      <c r="B599" s="25" t="s">
        <v>2484</v>
      </c>
      <c r="C599" s="8" t="s">
        <v>2485</v>
      </c>
      <c r="D599" s="31" t="s">
        <v>2390</v>
      </c>
      <c r="E599" s="6" t="s">
        <v>198</v>
      </c>
      <c r="F599" s="25">
        <v>1</v>
      </c>
      <c r="G599" s="11"/>
      <c r="H599" s="12"/>
      <c r="I599" s="12"/>
      <c r="J599" s="6"/>
      <c r="K599" s="12"/>
      <c r="L599" s="25">
        <v>338.2</v>
      </c>
      <c r="M599" s="6">
        <f t="shared" si="9"/>
        <v>338.2</v>
      </c>
      <c r="N599" s="6"/>
      <c r="O599" s="6" t="s">
        <v>2486</v>
      </c>
      <c r="P599" s="15">
        <v>0.54856799999999994</v>
      </c>
      <c r="Q599" s="18"/>
    </row>
    <row r="600" spans="1:17" s="1" customFormat="1" ht="20.100000000000001" customHeight="1" x14ac:dyDescent="0.15">
      <c r="A600" s="10">
        <v>598</v>
      </c>
      <c r="B600" s="25" t="s">
        <v>2487</v>
      </c>
      <c r="C600" s="8" t="s">
        <v>2488</v>
      </c>
      <c r="D600" s="31" t="s">
        <v>2390</v>
      </c>
      <c r="E600" s="6" t="s">
        <v>198</v>
      </c>
      <c r="F600" s="25">
        <v>2</v>
      </c>
      <c r="G600" s="11"/>
      <c r="H600" s="12"/>
      <c r="I600" s="12"/>
      <c r="J600" s="6"/>
      <c r="K600" s="12"/>
      <c r="L600" s="25">
        <v>37</v>
      </c>
      <c r="M600" s="6">
        <f t="shared" si="9"/>
        <v>74</v>
      </c>
      <c r="N600" s="6"/>
      <c r="O600" s="6" t="s">
        <v>2489</v>
      </c>
      <c r="P600" s="15">
        <v>8.1600000000000006E-2</v>
      </c>
      <c r="Q600" s="18"/>
    </row>
    <row r="601" spans="1:17" s="1" customFormat="1" ht="20.100000000000001" customHeight="1" x14ac:dyDescent="0.15">
      <c r="A601" s="10">
        <v>599</v>
      </c>
      <c r="B601" s="25" t="s">
        <v>2490</v>
      </c>
      <c r="C601" s="8" t="s">
        <v>2491</v>
      </c>
      <c r="D601" s="31" t="s">
        <v>2390</v>
      </c>
      <c r="E601" s="6" t="s">
        <v>198</v>
      </c>
      <c r="F601" s="25">
        <v>2</v>
      </c>
      <c r="G601" s="11"/>
      <c r="H601" s="12"/>
      <c r="I601" s="12"/>
      <c r="J601" s="6"/>
      <c r="K601" s="12"/>
      <c r="L601" s="25">
        <v>683.7</v>
      </c>
      <c r="M601" s="6">
        <f t="shared" ref="M601:M664" si="10">L601*F601</f>
        <v>1367.4</v>
      </c>
      <c r="N601" s="6"/>
      <c r="O601" s="6" t="s">
        <v>2492</v>
      </c>
      <c r="P601" s="15">
        <v>2.0024639999999998</v>
      </c>
      <c r="Q601" s="18"/>
    </row>
    <row r="602" spans="1:17" s="1" customFormat="1" ht="20.100000000000001" customHeight="1" x14ac:dyDescent="0.15">
      <c r="A602" s="10">
        <v>600</v>
      </c>
      <c r="B602" s="25" t="s">
        <v>2493</v>
      </c>
      <c r="C602" s="8" t="s">
        <v>2494</v>
      </c>
      <c r="D602" s="31" t="s">
        <v>2390</v>
      </c>
      <c r="E602" s="6" t="s">
        <v>198</v>
      </c>
      <c r="F602" s="25">
        <v>2</v>
      </c>
      <c r="G602" s="11"/>
      <c r="H602" s="12"/>
      <c r="I602" s="12"/>
      <c r="J602" s="6"/>
      <c r="K602" s="12"/>
      <c r="L602" s="25">
        <v>683.7</v>
      </c>
      <c r="M602" s="6">
        <f t="shared" si="10"/>
        <v>1367.4</v>
      </c>
      <c r="N602" s="6"/>
      <c r="O602" s="6" t="s">
        <v>2492</v>
      </c>
      <c r="P602" s="15">
        <v>2.0024639999999998</v>
      </c>
      <c r="Q602" s="18"/>
    </row>
    <row r="603" spans="1:17" s="1" customFormat="1" ht="20.100000000000001" customHeight="1" x14ac:dyDescent="0.15">
      <c r="A603" s="10">
        <v>601</v>
      </c>
      <c r="B603" s="25" t="s">
        <v>2495</v>
      </c>
      <c r="C603" s="8" t="s">
        <v>2496</v>
      </c>
      <c r="D603" s="31" t="s">
        <v>2497</v>
      </c>
      <c r="E603" s="6" t="s">
        <v>198</v>
      </c>
      <c r="F603" s="25">
        <v>12</v>
      </c>
      <c r="G603" s="11"/>
      <c r="H603" s="12"/>
      <c r="I603" s="12"/>
      <c r="J603" s="6"/>
      <c r="K603" s="12"/>
      <c r="L603" s="25">
        <v>32.799999999999997</v>
      </c>
      <c r="M603" s="6">
        <f t="shared" si="10"/>
        <v>393.59999999999997</v>
      </c>
      <c r="N603" s="6"/>
      <c r="O603" s="6" t="s">
        <v>2498</v>
      </c>
      <c r="P603" s="15">
        <v>0.29759999999999998</v>
      </c>
      <c r="Q603" s="18"/>
    </row>
    <row r="604" spans="1:17" s="1" customFormat="1" ht="20.100000000000001" customHeight="1" x14ac:dyDescent="0.15">
      <c r="A604" s="10">
        <v>602</v>
      </c>
      <c r="B604" s="25" t="s">
        <v>2499</v>
      </c>
      <c r="C604" s="8" t="s">
        <v>2500</v>
      </c>
      <c r="D604" s="31" t="s">
        <v>2497</v>
      </c>
      <c r="E604" s="6" t="s">
        <v>198</v>
      </c>
      <c r="F604" s="25">
        <v>8</v>
      </c>
      <c r="G604" s="11"/>
      <c r="H604" s="12"/>
      <c r="I604" s="12"/>
      <c r="J604" s="6"/>
      <c r="K604" s="12"/>
      <c r="L604" s="25">
        <v>27</v>
      </c>
      <c r="M604" s="6">
        <f t="shared" si="10"/>
        <v>216</v>
      </c>
      <c r="N604" s="6"/>
      <c r="O604" s="6" t="s">
        <v>2501</v>
      </c>
      <c r="P604" s="15">
        <v>0.16</v>
      </c>
      <c r="Q604" s="18"/>
    </row>
    <row r="605" spans="1:17" s="1" customFormat="1" ht="20.100000000000001" customHeight="1" x14ac:dyDescent="0.15">
      <c r="A605" s="10">
        <v>603</v>
      </c>
      <c r="B605" s="25" t="s">
        <v>2502</v>
      </c>
      <c r="C605" s="8" t="s">
        <v>2503</v>
      </c>
      <c r="D605" s="31" t="s">
        <v>2497</v>
      </c>
      <c r="E605" s="6" t="s">
        <v>198</v>
      </c>
      <c r="F605" s="25">
        <v>6</v>
      </c>
      <c r="G605" s="11"/>
      <c r="H605" s="12"/>
      <c r="I605" s="12"/>
      <c r="J605" s="6"/>
      <c r="K605" s="12"/>
      <c r="L605" s="25">
        <v>22.1</v>
      </c>
      <c r="M605" s="6">
        <f t="shared" si="10"/>
        <v>132.60000000000002</v>
      </c>
      <c r="N605" s="6"/>
      <c r="O605" s="6" t="s">
        <v>2504</v>
      </c>
      <c r="P605" s="15">
        <v>9.6000000000000002E-2</v>
      </c>
      <c r="Q605" s="18"/>
    </row>
    <row r="606" spans="1:17" s="1" customFormat="1" ht="20.100000000000001" customHeight="1" x14ac:dyDescent="0.15">
      <c r="A606" s="10">
        <v>604</v>
      </c>
      <c r="B606" s="25" t="s">
        <v>2505</v>
      </c>
      <c r="C606" s="8" t="s">
        <v>2506</v>
      </c>
      <c r="D606" s="31" t="s">
        <v>2497</v>
      </c>
      <c r="E606" s="6" t="s">
        <v>198</v>
      </c>
      <c r="F606" s="25">
        <v>2</v>
      </c>
      <c r="G606" s="11"/>
      <c r="H606" s="12"/>
      <c r="I606" s="12"/>
      <c r="J606" s="6"/>
      <c r="K606" s="12"/>
      <c r="L606" s="25">
        <v>36.700000000000003</v>
      </c>
      <c r="M606" s="6">
        <f t="shared" si="10"/>
        <v>73.400000000000006</v>
      </c>
      <c r="N606" s="6"/>
      <c r="O606" s="6" t="s">
        <v>2507</v>
      </c>
      <c r="P606" s="15">
        <v>5.6000000000000001E-2</v>
      </c>
      <c r="Q606" s="18"/>
    </row>
    <row r="607" spans="1:17" s="1" customFormat="1" ht="20.100000000000001" customHeight="1" x14ac:dyDescent="0.15">
      <c r="A607" s="10">
        <v>605</v>
      </c>
      <c r="B607" s="25" t="s">
        <v>2508</v>
      </c>
      <c r="C607" s="8" t="s">
        <v>2509</v>
      </c>
      <c r="D607" s="31" t="s">
        <v>2390</v>
      </c>
      <c r="E607" s="6" t="s">
        <v>198</v>
      </c>
      <c r="F607" s="25">
        <v>1</v>
      </c>
      <c r="G607" s="11"/>
      <c r="H607" s="12"/>
      <c r="I607" s="12"/>
      <c r="J607" s="6"/>
      <c r="K607" s="12"/>
      <c r="L607" s="25">
        <v>609.4</v>
      </c>
      <c r="M607" s="6">
        <f t="shared" si="10"/>
        <v>609.4</v>
      </c>
      <c r="N607" s="6"/>
      <c r="O607" s="6" t="s">
        <v>2510</v>
      </c>
      <c r="P607" s="15">
        <v>1.1542319999999999</v>
      </c>
      <c r="Q607" s="18"/>
    </row>
    <row r="608" spans="1:17" s="1" customFormat="1" ht="20.100000000000001" customHeight="1" x14ac:dyDescent="0.15">
      <c r="A608" s="10">
        <v>606</v>
      </c>
      <c r="B608" s="25" t="s">
        <v>2511</v>
      </c>
      <c r="C608" s="8" t="s">
        <v>2512</v>
      </c>
      <c r="D608" s="31" t="s">
        <v>2390</v>
      </c>
      <c r="E608" s="6" t="s">
        <v>198</v>
      </c>
      <c r="F608" s="25">
        <v>1</v>
      </c>
      <c r="G608" s="11"/>
      <c r="H608" s="12"/>
      <c r="I608" s="12"/>
      <c r="J608" s="6"/>
      <c r="K608" s="12"/>
      <c r="L608" s="25">
        <v>609.4</v>
      </c>
      <c r="M608" s="6">
        <f t="shared" si="10"/>
        <v>609.4</v>
      </c>
      <c r="N608" s="6"/>
      <c r="O608" s="6" t="s">
        <v>2510</v>
      </c>
      <c r="P608" s="15">
        <v>1.1542319999999999</v>
      </c>
      <c r="Q608" s="18"/>
    </row>
    <row r="609" spans="1:17" s="1" customFormat="1" ht="20.100000000000001" customHeight="1" x14ac:dyDescent="0.15">
      <c r="A609" s="10">
        <v>607</v>
      </c>
      <c r="B609" s="25" t="s">
        <v>2513</v>
      </c>
      <c r="C609" s="8" t="s">
        <v>2514</v>
      </c>
      <c r="D609" s="31" t="s">
        <v>2515</v>
      </c>
      <c r="E609" s="6" t="s">
        <v>198</v>
      </c>
      <c r="F609" s="25">
        <v>2</v>
      </c>
      <c r="G609" s="11"/>
      <c r="H609" s="12"/>
      <c r="I609" s="12"/>
      <c r="J609" s="6"/>
      <c r="K609" s="12"/>
      <c r="L609" s="25">
        <v>7.4</v>
      </c>
      <c r="M609" s="6">
        <f t="shared" si="10"/>
        <v>14.8</v>
      </c>
      <c r="N609" s="6"/>
      <c r="O609" s="6" t="s">
        <v>2516</v>
      </c>
      <c r="P609" s="15">
        <v>9.8560000000000002E-3</v>
      </c>
      <c r="Q609" s="18"/>
    </row>
    <row r="610" spans="1:17" s="1" customFormat="1" ht="20.100000000000001" customHeight="1" x14ac:dyDescent="0.15">
      <c r="A610" s="10">
        <v>608</v>
      </c>
      <c r="B610" s="25" t="s">
        <v>2517</v>
      </c>
      <c r="C610" s="8" t="s">
        <v>2518</v>
      </c>
      <c r="D610" s="31" t="s">
        <v>2515</v>
      </c>
      <c r="E610" s="6" t="s">
        <v>198</v>
      </c>
      <c r="F610" s="25">
        <v>8</v>
      </c>
      <c r="G610" s="11"/>
      <c r="H610" s="12"/>
      <c r="I610" s="12"/>
      <c r="J610" s="6"/>
      <c r="K610" s="12"/>
      <c r="L610" s="25">
        <v>3.8</v>
      </c>
      <c r="M610" s="6">
        <f t="shared" si="10"/>
        <v>30.4</v>
      </c>
      <c r="N610" s="6"/>
      <c r="O610" s="6" t="s">
        <v>2519</v>
      </c>
      <c r="P610" s="15">
        <v>2.5087999999999999E-2</v>
      </c>
      <c r="Q610" s="18"/>
    </row>
    <row r="611" spans="1:17" s="1" customFormat="1" ht="20.100000000000001" customHeight="1" x14ac:dyDescent="0.15">
      <c r="A611" s="10">
        <v>609</v>
      </c>
      <c r="B611" s="25" t="s">
        <v>2520</v>
      </c>
      <c r="C611" s="8" t="s">
        <v>2521</v>
      </c>
      <c r="D611" s="31" t="s">
        <v>2515</v>
      </c>
      <c r="E611" s="6" t="s">
        <v>198</v>
      </c>
      <c r="F611" s="25">
        <v>8</v>
      </c>
      <c r="G611" s="11"/>
      <c r="H611" s="12"/>
      <c r="I611" s="12"/>
      <c r="J611" s="6"/>
      <c r="K611" s="12"/>
      <c r="L611" s="25">
        <v>9</v>
      </c>
      <c r="M611" s="6">
        <f t="shared" si="10"/>
        <v>72</v>
      </c>
      <c r="N611" s="6"/>
      <c r="O611" s="6" t="s">
        <v>2522</v>
      </c>
      <c r="P611" s="15">
        <v>5.824E-2</v>
      </c>
      <c r="Q611" s="18"/>
    </row>
    <row r="612" spans="1:17" s="1" customFormat="1" ht="20.100000000000001" customHeight="1" x14ac:dyDescent="0.15">
      <c r="A612" s="10">
        <v>610</v>
      </c>
      <c r="B612" s="25" t="s">
        <v>2523</v>
      </c>
      <c r="C612" s="8" t="s">
        <v>2524</v>
      </c>
      <c r="D612" s="31" t="s">
        <v>2515</v>
      </c>
      <c r="E612" s="6" t="s">
        <v>198</v>
      </c>
      <c r="F612" s="25">
        <v>8</v>
      </c>
      <c r="G612" s="11"/>
      <c r="H612" s="12"/>
      <c r="I612" s="12"/>
      <c r="J612" s="6"/>
      <c r="K612" s="12"/>
      <c r="L612" s="25">
        <v>10.5</v>
      </c>
      <c r="M612" s="6">
        <f t="shared" si="10"/>
        <v>84</v>
      </c>
      <c r="N612" s="6"/>
      <c r="O612" s="6" t="s">
        <v>2525</v>
      </c>
      <c r="P612" s="15">
        <v>6.5407999999999994E-2</v>
      </c>
      <c r="Q612" s="18"/>
    </row>
    <row r="613" spans="1:17" s="1" customFormat="1" ht="20.100000000000001" customHeight="1" x14ac:dyDescent="0.15">
      <c r="A613" s="10">
        <v>611</v>
      </c>
      <c r="B613" s="25" t="s">
        <v>2526</v>
      </c>
      <c r="C613" s="8" t="s">
        <v>2527</v>
      </c>
      <c r="D613" s="31" t="s">
        <v>2515</v>
      </c>
      <c r="E613" s="6" t="s">
        <v>198</v>
      </c>
      <c r="F613" s="25">
        <v>22</v>
      </c>
      <c r="G613" s="11"/>
      <c r="H613" s="12"/>
      <c r="I613" s="12"/>
      <c r="J613" s="6"/>
      <c r="K613" s="12"/>
      <c r="L613" s="25">
        <v>16.3</v>
      </c>
      <c r="M613" s="6">
        <f t="shared" si="10"/>
        <v>358.6</v>
      </c>
      <c r="N613" s="6"/>
      <c r="O613" s="6" t="s">
        <v>2528</v>
      </c>
      <c r="P613" s="15">
        <v>0.26611200000000002</v>
      </c>
      <c r="Q613" s="18"/>
    </row>
    <row r="614" spans="1:17" s="1" customFormat="1" ht="20.100000000000001" customHeight="1" x14ac:dyDescent="0.15">
      <c r="A614" s="10">
        <v>612</v>
      </c>
      <c r="B614" s="25" t="s">
        <v>2529</v>
      </c>
      <c r="C614" s="8" t="s">
        <v>2530</v>
      </c>
      <c r="D614" s="31" t="s">
        <v>2515</v>
      </c>
      <c r="E614" s="6" t="s">
        <v>198</v>
      </c>
      <c r="F614" s="25">
        <v>6</v>
      </c>
      <c r="G614" s="11"/>
      <c r="H614" s="12"/>
      <c r="I614" s="12"/>
      <c r="J614" s="6"/>
      <c r="K614" s="12"/>
      <c r="L614" s="25">
        <v>16.7</v>
      </c>
      <c r="M614" s="6">
        <f t="shared" si="10"/>
        <v>100.19999999999999</v>
      </c>
      <c r="N614" s="6"/>
      <c r="O614" s="6" t="s">
        <v>2531</v>
      </c>
      <c r="P614" s="15">
        <v>7.3247999999999994E-2</v>
      </c>
      <c r="Q614" s="18"/>
    </row>
    <row r="615" spans="1:17" s="1" customFormat="1" ht="20.100000000000001" customHeight="1" x14ac:dyDescent="0.15">
      <c r="A615" s="10">
        <v>613</v>
      </c>
      <c r="B615" s="25" t="s">
        <v>2532</v>
      </c>
      <c r="C615" s="8" t="s">
        <v>2533</v>
      </c>
      <c r="D615" s="31" t="s">
        <v>2515</v>
      </c>
      <c r="E615" s="6" t="s">
        <v>198</v>
      </c>
      <c r="F615" s="25">
        <v>4</v>
      </c>
      <c r="G615" s="11"/>
      <c r="H615" s="12"/>
      <c r="I615" s="12"/>
      <c r="J615" s="6"/>
      <c r="K615" s="12"/>
      <c r="L615" s="25">
        <v>12.2</v>
      </c>
      <c r="M615" s="6">
        <f t="shared" si="10"/>
        <v>48.8</v>
      </c>
      <c r="N615" s="6"/>
      <c r="O615" s="6" t="s">
        <v>2534</v>
      </c>
      <c r="P615" s="15">
        <v>3.7631999999999999E-2</v>
      </c>
      <c r="Q615" s="18"/>
    </row>
    <row r="616" spans="1:17" s="1" customFormat="1" ht="20.100000000000001" customHeight="1" x14ac:dyDescent="0.15">
      <c r="A616" s="10">
        <v>614</v>
      </c>
      <c r="B616" s="25" t="s">
        <v>2535</v>
      </c>
      <c r="C616" s="8" t="s">
        <v>2536</v>
      </c>
      <c r="D616" s="31" t="s">
        <v>2390</v>
      </c>
      <c r="E616" s="6" t="s">
        <v>198</v>
      </c>
      <c r="F616" s="25">
        <v>1</v>
      </c>
      <c r="G616" s="11"/>
      <c r="H616" s="12"/>
      <c r="I616" s="12"/>
      <c r="J616" s="6"/>
      <c r="K616" s="12"/>
      <c r="L616" s="25">
        <v>584.4</v>
      </c>
      <c r="M616" s="6">
        <f t="shared" si="10"/>
        <v>584.4</v>
      </c>
      <c r="N616" s="6"/>
      <c r="O616" s="6" t="s">
        <v>2510</v>
      </c>
      <c r="P616" s="15">
        <v>1.1542319999999999</v>
      </c>
      <c r="Q616" s="18"/>
    </row>
    <row r="617" spans="1:17" s="1" customFormat="1" ht="20.100000000000001" customHeight="1" x14ac:dyDescent="0.15">
      <c r="A617" s="10">
        <v>615</v>
      </c>
      <c r="B617" s="25" t="s">
        <v>2537</v>
      </c>
      <c r="C617" s="8" t="s">
        <v>2538</v>
      </c>
      <c r="D617" s="31" t="s">
        <v>2390</v>
      </c>
      <c r="E617" s="6" t="s">
        <v>198</v>
      </c>
      <c r="F617" s="25">
        <v>1</v>
      </c>
      <c r="G617" s="11"/>
      <c r="H617" s="12"/>
      <c r="I617" s="12"/>
      <c r="J617" s="6"/>
      <c r="K617" s="12"/>
      <c r="L617" s="25">
        <v>584.4</v>
      </c>
      <c r="M617" s="6">
        <f t="shared" si="10"/>
        <v>584.4</v>
      </c>
      <c r="N617" s="6"/>
      <c r="O617" s="6" t="s">
        <v>2510</v>
      </c>
      <c r="P617" s="15">
        <v>1.1542319999999999</v>
      </c>
      <c r="Q617" s="18"/>
    </row>
    <row r="618" spans="1:17" s="1" customFormat="1" ht="20.100000000000001" customHeight="1" x14ac:dyDescent="0.15">
      <c r="A618" s="10">
        <v>616</v>
      </c>
      <c r="B618" s="25" t="s">
        <v>2539</v>
      </c>
      <c r="C618" s="8" t="s">
        <v>2540</v>
      </c>
      <c r="D618" s="31" t="s">
        <v>2515</v>
      </c>
      <c r="E618" s="6" t="s">
        <v>198</v>
      </c>
      <c r="F618" s="25">
        <v>4</v>
      </c>
      <c r="G618" s="11"/>
      <c r="H618" s="12"/>
      <c r="I618" s="12"/>
      <c r="J618" s="6"/>
      <c r="K618" s="12"/>
      <c r="L618" s="25">
        <v>76.7</v>
      </c>
      <c r="M618" s="6">
        <f t="shared" si="10"/>
        <v>306.8</v>
      </c>
      <c r="N618" s="6"/>
      <c r="O618" s="6" t="s">
        <v>2541</v>
      </c>
      <c r="P618" s="15">
        <v>0.20518400000000001</v>
      </c>
      <c r="Q618" s="18"/>
    </row>
    <row r="619" spans="1:17" s="1" customFormat="1" ht="20.100000000000001" customHeight="1" x14ac:dyDescent="0.15">
      <c r="A619" s="10">
        <v>617</v>
      </c>
      <c r="B619" s="25" t="s">
        <v>2542</v>
      </c>
      <c r="C619" s="8" t="s">
        <v>2543</v>
      </c>
      <c r="D619" s="31" t="s">
        <v>2515</v>
      </c>
      <c r="E619" s="6" t="s">
        <v>198</v>
      </c>
      <c r="F619" s="25">
        <v>24</v>
      </c>
      <c r="G619" s="11"/>
      <c r="H619" s="12"/>
      <c r="I619" s="12"/>
      <c r="J619" s="6"/>
      <c r="K619" s="12"/>
      <c r="L619" s="25">
        <v>49.9</v>
      </c>
      <c r="M619" s="6">
        <f t="shared" si="10"/>
        <v>1197.5999999999999</v>
      </c>
      <c r="N619" s="6"/>
      <c r="O619" s="6" t="s">
        <v>2544</v>
      </c>
      <c r="P619" s="15">
        <v>0.80102399999999996</v>
      </c>
      <c r="Q619" s="18"/>
    </row>
    <row r="620" spans="1:17" s="1" customFormat="1" ht="20.100000000000001" customHeight="1" x14ac:dyDescent="0.15">
      <c r="A620" s="10">
        <v>618</v>
      </c>
      <c r="B620" s="25" t="s">
        <v>2545</v>
      </c>
      <c r="C620" s="8" t="s">
        <v>2546</v>
      </c>
      <c r="D620" s="31" t="s">
        <v>2515</v>
      </c>
      <c r="E620" s="6" t="s">
        <v>198</v>
      </c>
      <c r="F620" s="25">
        <v>4</v>
      </c>
      <c r="G620" s="11"/>
      <c r="H620" s="12"/>
      <c r="I620" s="12"/>
      <c r="J620" s="6"/>
      <c r="K620" s="12"/>
      <c r="L620" s="25">
        <v>105.2</v>
      </c>
      <c r="M620" s="6">
        <f t="shared" si="10"/>
        <v>420.8</v>
      </c>
      <c r="N620" s="6"/>
      <c r="O620" s="6" t="s">
        <v>2547</v>
      </c>
      <c r="P620" s="15">
        <v>0.28134399999999998</v>
      </c>
      <c r="Q620" s="18"/>
    </row>
    <row r="621" spans="1:17" s="1" customFormat="1" ht="20.100000000000001" customHeight="1" x14ac:dyDescent="0.15">
      <c r="A621" s="10">
        <v>619</v>
      </c>
      <c r="B621" s="25" t="s">
        <v>2548</v>
      </c>
      <c r="C621" s="8" t="s">
        <v>2549</v>
      </c>
      <c r="D621" s="31" t="s">
        <v>2515</v>
      </c>
      <c r="E621" s="6" t="s">
        <v>198</v>
      </c>
      <c r="F621" s="25">
        <v>4</v>
      </c>
      <c r="G621" s="11"/>
      <c r="H621" s="12"/>
      <c r="I621" s="12"/>
      <c r="J621" s="6"/>
      <c r="K621" s="12"/>
      <c r="L621" s="25">
        <v>13.3</v>
      </c>
      <c r="M621" s="6">
        <f t="shared" si="10"/>
        <v>53.2</v>
      </c>
      <c r="N621" s="6"/>
      <c r="O621" s="6" t="s">
        <v>2550</v>
      </c>
      <c r="P621" s="15">
        <v>5.5039999999999999E-2</v>
      </c>
      <c r="Q621" s="18"/>
    </row>
    <row r="622" spans="1:17" s="1" customFormat="1" ht="20.100000000000001" customHeight="1" x14ac:dyDescent="0.15">
      <c r="A622" s="10">
        <v>620</v>
      </c>
      <c r="B622" s="25" t="s">
        <v>2551</v>
      </c>
      <c r="C622" s="8" t="s">
        <v>2552</v>
      </c>
      <c r="D622" s="31" t="s">
        <v>2515</v>
      </c>
      <c r="E622" s="6" t="s">
        <v>198</v>
      </c>
      <c r="F622" s="25">
        <v>4</v>
      </c>
      <c r="G622" s="11"/>
      <c r="H622" s="12"/>
      <c r="I622" s="12"/>
      <c r="J622" s="6"/>
      <c r="K622" s="12"/>
      <c r="L622" s="25">
        <v>14</v>
      </c>
      <c r="M622" s="6">
        <f t="shared" si="10"/>
        <v>56</v>
      </c>
      <c r="N622" s="6"/>
      <c r="O622" s="6" t="s">
        <v>2553</v>
      </c>
      <c r="P622" s="15">
        <v>5.7599999999999998E-2</v>
      </c>
      <c r="Q622" s="18"/>
    </row>
    <row r="623" spans="1:17" s="1" customFormat="1" ht="20.100000000000001" customHeight="1" x14ac:dyDescent="0.15">
      <c r="A623" s="10">
        <v>621</v>
      </c>
      <c r="B623" s="25" t="s">
        <v>2554</v>
      </c>
      <c r="C623" s="8" t="s">
        <v>2555</v>
      </c>
      <c r="D623" s="31" t="s">
        <v>2515</v>
      </c>
      <c r="E623" s="6" t="s">
        <v>198</v>
      </c>
      <c r="F623" s="25">
        <v>4</v>
      </c>
      <c r="G623" s="11"/>
      <c r="H623" s="12"/>
      <c r="I623" s="12"/>
      <c r="J623" s="6"/>
      <c r="K623" s="12"/>
      <c r="L623" s="25">
        <v>18.2</v>
      </c>
      <c r="M623" s="6">
        <f t="shared" si="10"/>
        <v>72.8</v>
      </c>
      <c r="N623" s="6"/>
      <c r="O623" s="6" t="s">
        <v>2556</v>
      </c>
      <c r="P623" s="15">
        <v>5.4207999999999999E-2</v>
      </c>
      <c r="Q623" s="18"/>
    </row>
    <row r="624" spans="1:17" s="1" customFormat="1" ht="20.100000000000001" customHeight="1" x14ac:dyDescent="0.15">
      <c r="A624" s="10">
        <v>622</v>
      </c>
      <c r="B624" s="25" t="s">
        <v>2557</v>
      </c>
      <c r="C624" s="8" t="s">
        <v>2558</v>
      </c>
      <c r="D624" s="31" t="s">
        <v>2515</v>
      </c>
      <c r="E624" s="6" t="s">
        <v>198</v>
      </c>
      <c r="F624" s="25">
        <v>2</v>
      </c>
      <c r="G624" s="11"/>
      <c r="H624" s="12"/>
      <c r="I624" s="12"/>
      <c r="J624" s="6"/>
      <c r="K624" s="12"/>
      <c r="L624" s="25">
        <v>26.1</v>
      </c>
      <c r="M624" s="6">
        <f t="shared" si="10"/>
        <v>52.2</v>
      </c>
      <c r="N624" s="6"/>
      <c r="O624" s="6" t="s">
        <v>2559</v>
      </c>
      <c r="P624" s="15">
        <v>3.7631999999999999E-2</v>
      </c>
      <c r="Q624" s="18"/>
    </row>
    <row r="625" spans="1:17" s="1" customFormat="1" ht="20.100000000000001" customHeight="1" x14ac:dyDescent="0.15">
      <c r="A625" s="10">
        <v>623</v>
      </c>
      <c r="B625" s="25" t="s">
        <v>2560</v>
      </c>
      <c r="C625" s="8" t="s">
        <v>2561</v>
      </c>
      <c r="D625" s="31" t="s">
        <v>2515</v>
      </c>
      <c r="E625" s="6" t="s">
        <v>198</v>
      </c>
      <c r="F625" s="25">
        <v>2</v>
      </c>
      <c r="G625" s="11"/>
      <c r="H625" s="12"/>
      <c r="I625" s="12"/>
      <c r="J625" s="6"/>
      <c r="K625" s="12"/>
      <c r="L625" s="25">
        <v>27.5</v>
      </c>
      <c r="M625" s="6">
        <f t="shared" si="10"/>
        <v>55</v>
      </c>
      <c r="N625" s="6"/>
      <c r="O625" s="6" t="s">
        <v>2562</v>
      </c>
      <c r="P625" s="15">
        <v>9.1392000000000001E-2</v>
      </c>
      <c r="Q625" s="18"/>
    </row>
    <row r="626" spans="1:17" s="1" customFormat="1" ht="20.100000000000001" customHeight="1" x14ac:dyDescent="0.15">
      <c r="A626" s="10">
        <v>624</v>
      </c>
      <c r="B626" s="25" t="s">
        <v>2563</v>
      </c>
      <c r="C626" s="8" t="s">
        <v>2564</v>
      </c>
      <c r="D626" s="31" t="s">
        <v>2515</v>
      </c>
      <c r="E626" s="6" t="s">
        <v>198</v>
      </c>
      <c r="F626" s="25">
        <v>2</v>
      </c>
      <c r="G626" s="11"/>
      <c r="H626" s="12"/>
      <c r="I626" s="12"/>
      <c r="J626" s="6"/>
      <c r="K626" s="12"/>
      <c r="L626" s="25">
        <v>27.5</v>
      </c>
      <c r="M626" s="6">
        <f t="shared" si="10"/>
        <v>55</v>
      </c>
      <c r="N626" s="6"/>
      <c r="O626" s="6" t="s">
        <v>2562</v>
      </c>
      <c r="P626" s="15">
        <v>9.1392000000000001E-2</v>
      </c>
      <c r="Q626" s="18"/>
    </row>
    <row r="627" spans="1:17" s="1" customFormat="1" ht="20.100000000000001" customHeight="1" x14ac:dyDescent="0.15">
      <c r="A627" s="10">
        <v>625</v>
      </c>
      <c r="B627" s="25" t="s">
        <v>2565</v>
      </c>
      <c r="C627" s="8" t="s">
        <v>2566</v>
      </c>
      <c r="D627" s="31" t="s">
        <v>2515</v>
      </c>
      <c r="E627" s="6" t="s">
        <v>198</v>
      </c>
      <c r="F627" s="25">
        <v>2</v>
      </c>
      <c r="G627" s="11"/>
      <c r="H627" s="12"/>
      <c r="I627" s="12"/>
      <c r="J627" s="6"/>
      <c r="K627" s="12"/>
      <c r="L627" s="25">
        <v>27.5</v>
      </c>
      <c r="M627" s="6">
        <f t="shared" si="10"/>
        <v>55</v>
      </c>
      <c r="N627" s="6"/>
      <c r="O627" s="6" t="s">
        <v>2562</v>
      </c>
      <c r="P627" s="15">
        <v>9.1392000000000001E-2</v>
      </c>
      <c r="Q627" s="18"/>
    </row>
    <row r="628" spans="1:17" s="1" customFormat="1" ht="20.100000000000001" customHeight="1" x14ac:dyDescent="0.15">
      <c r="A628" s="10">
        <v>626</v>
      </c>
      <c r="B628" s="25" t="s">
        <v>2567</v>
      </c>
      <c r="C628" s="8" t="s">
        <v>2568</v>
      </c>
      <c r="D628" s="31" t="s">
        <v>2515</v>
      </c>
      <c r="E628" s="6" t="s">
        <v>198</v>
      </c>
      <c r="F628" s="25">
        <v>2</v>
      </c>
      <c r="G628" s="11"/>
      <c r="H628" s="12"/>
      <c r="I628" s="12"/>
      <c r="J628" s="6"/>
      <c r="K628" s="12"/>
      <c r="L628" s="25">
        <v>27.5</v>
      </c>
      <c r="M628" s="6">
        <f t="shared" si="10"/>
        <v>55</v>
      </c>
      <c r="N628" s="6"/>
      <c r="O628" s="6" t="s">
        <v>2562</v>
      </c>
      <c r="P628" s="15">
        <v>9.1392000000000001E-2</v>
      </c>
      <c r="Q628" s="18"/>
    </row>
    <row r="629" spans="1:17" s="1" customFormat="1" ht="20.100000000000001" customHeight="1" x14ac:dyDescent="0.15">
      <c r="A629" s="10">
        <v>627</v>
      </c>
      <c r="B629" s="25" t="s">
        <v>2569</v>
      </c>
      <c r="C629" s="8" t="s">
        <v>2570</v>
      </c>
      <c r="D629" s="31" t="s">
        <v>2515</v>
      </c>
      <c r="E629" s="6" t="s">
        <v>198</v>
      </c>
      <c r="F629" s="25">
        <v>1</v>
      </c>
      <c r="G629" s="11"/>
      <c r="H629" s="12"/>
      <c r="I629" s="12"/>
      <c r="J629" s="6"/>
      <c r="K629" s="12"/>
      <c r="L629" s="25">
        <v>28.5</v>
      </c>
      <c r="M629" s="6">
        <f t="shared" si="10"/>
        <v>28.5</v>
      </c>
      <c r="N629" s="6"/>
      <c r="O629" s="6" t="s">
        <v>2571</v>
      </c>
      <c r="P629" s="15">
        <v>5.3760000000000002E-2</v>
      </c>
      <c r="Q629" s="18"/>
    </row>
    <row r="630" spans="1:17" s="1" customFormat="1" ht="20.100000000000001" customHeight="1" x14ac:dyDescent="0.15">
      <c r="A630" s="10">
        <v>628</v>
      </c>
      <c r="B630" s="25" t="s">
        <v>2572</v>
      </c>
      <c r="C630" s="8" t="s">
        <v>2573</v>
      </c>
      <c r="D630" s="31" t="s">
        <v>2515</v>
      </c>
      <c r="E630" s="6" t="s">
        <v>198</v>
      </c>
      <c r="F630" s="25">
        <v>1</v>
      </c>
      <c r="G630" s="11"/>
      <c r="H630" s="12"/>
      <c r="I630" s="12"/>
      <c r="J630" s="6"/>
      <c r="K630" s="12"/>
      <c r="L630" s="25">
        <v>28.5</v>
      </c>
      <c r="M630" s="6">
        <f t="shared" si="10"/>
        <v>28.5</v>
      </c>
      <c r="N630" s="6"/>
      <c r="O630" s="6" t="s">
        <v>2571</v>
      </c>
      <c r="P630" s="15">
        <v>5.3760000000000002E-2</v>
      </c>
      <c r="Q630" s="18"/>
    </row>
    <row r="631" spans="1:17" s="1" customFormat="1" ht="20.100000000000001" customHeight="1" x14ac:dyDescent="0.15">
      <c r="A631" s="10">
        <v>629</v>
      </c>
      <c r="B631" s="25" t="s">
        <v>2574</v>
      </c>
      <c r="C631" s="8" t="s">
        <v>2575</v>
      </c>
      <c r="D631" s="31" t="s">
        <v>2515</v>
      </c>
      <c r="E631" s="6" t="s">
        <v>198</v>
      </c>
      <c r="F631" s="25">
        <v>2</v>
      </c>
      <c r="G631" s="11"/>
      <c r="H631" s="12"/>
      <c r="I631" s="12"/>
      <c r="J631" s="6"/>
      <c r="K631" s="12"/>
      <c r="L631" s="25">
        <v>27.8</v>
      </c>
      <c r="M631" s="6">
        <f t="shared" si="10"/>
        <v>55.6</v>
      </c>
      <c r="N631" s="6"/>
      <c r="O631" s="6" t="s">
        <v>2571</v>
      </c>
      <c r="P631" s="15">
        <v>0.10752</v>
      </c>
      <c r="Q631" s="18"/>
    </row>
    <row r="632" spans="1:17" s="1" customFormat="1" ht="20.100000000000001" customHeight="1" x14ac:dyDescent="0.15">
      <c r="A632" s="10">
        <v>630</v>
      </c>
      <c r="B632" s="25" t="s">
        <v>2576</v>
      </c>
      <c r="C632" s="8" t="s">
        <v>2577</v>
      </c>
      <c r="D632" s="31" t="s">
        <v>2515</v>
      </c>
      <c r="E632" s="6" t="s">
        <v>198</v>
      </c>
      <c r="F632" s="25">
        <v>2</v>
      </c>
      <c r="G632" s="11"/>
      <c r="H632" s="12"/>
      <c r="I632" s="12"/>
      <c r="J632" s="6"/>
      <c r="K632" s="12"/>
      <c r="L632" s="25">
        <v>27.8</v>
      </c>
      <c r="M632" s="6">
        <f t="shared" si="10"/>
        <v>55.6</v>
      </c>
      <c r="N632" s="6"/>
      <c r="O632" s="6" t="s">
        <v>2571</v>
      </c>
      <c r="P632" s="15">
        <v>0.10752</v>
      </c>
      <c r="Q632" s="18"/>
    </row>
    <row r="633" spans="1:17" s="1" customFormat="1" ht="20.100000000000001" customHeight="1" x14ac:dyDescent="0.15">
      <c r="A633" s="10">
        <v>631</v>
      </c>
      <c r="B633" s="25" t="s">
        <v>2578</v>
      </c>
      <c r="C633" s="8" t="s">
        <v>2579</v>
      </c>
      <c r="D633" s="31" t="s">
        <v>2515</v>
      </c>
      <c r="E633" s="6" t="s">
        <v>198</v>
      </c>
      <c r="F633" s="25">
        <v>1</v>
      </c>
      <c r="G633" s="11"/>
      <c r="H633" s="12"/>
      <c r="I633" s="12"/>
      <c r="J633" s="6"/>
      <c r="K633" s="12"/>
      <c r="L633" s="25">
        <v>27.2</v>
      </c>
      <c r="M633" s="6">
        <f t="shared" si="10"/>
        <v>27.2</v>
      </c>
      <c r="N633" s="6"/>
      <c r="O633" s="6" t="s">
        <v>2580</v>
      </c>
      <c r="P633" s="15">
        <v>2.6880000000000001E-2</v>
      </c>
      <c r="Q633" s="18"/>
    </row>
    <row r="634" spans="1:17" s="1" customFormat="1" ht="20.100000000000001" customHeight="1" x14ac:dyDescent="0.15">
      <c r="A634" s="10">
        <v>632</v>
      </c>
      <c r="B634" s="25" t="s">
        <v>2581</v>
      </c>
      <c r="C634" s="8" t="s">
        <v>2582</v>
      </c>
      <c r="D634" s="31" t="s">
        <v>2515</v>
      </c>
      <c r="E634" s="6" t="s">
        <v>198</v>
      </c>
      <c r="F634" s="25">
        <v>1</v>
      </c>
      <c r="G634" s="11"/>
      <c r="H634" s="12"/>
      <c r="I634" s="12"/>
      <c r="J634" s="6"/>
      <c r="K634" s="12"/>
      <c r="L634" s="25">
        <v>27.2</v>
      </c>
      <c r="M634" s="6">
        <f t="shared" si="10"/>
        <v>27.2</v>
      </c>
      <c r="N634" s="6"/>
      <c r="O634" s="6" t="s">
        <v>2580</v>
      </c>
      <c r="P634" s="15">
        <v>2.6880000000000001E-2</v>
      </c>
      <c r="Q634" s="18"/>
    </row>
    <row r="635" spans="1:17" s="1" customFormat="1" ht="20.100000000000001" customHeight="1" x14ac:dyDescent="0.15">
      <c r="A635" s="10">
        <v>633</v>
      </c>
      <c r="B635" s="25" t="s">
        <v>2583</v>
      </c>
      <c r="C635" s="8" t="s">
        <v>2584</v>
      </c>
      <c r="D635" s="31" t="s">
        <v>2515</v>
      </c>
      <c r="E635" s="6" t="s">
        <v>198</v>
      </c>
      <c r="F635" s="25">
        <v>2</v>
      </c>
      <c r="G635" s="11"/>
      <c r="H635" s="12"/>
      <c r="I635" s="12"/>
      <c r="J635" s="6"/>
      <c r="K635" s="12"/>
      <c r="L635" s="25">
        <v>18.3</v>
      </c>
      <c r="M635" s="6">
        <f t="shared" si="10"/>
        <v>36.6</v>
      </c>
      <c r="N635" s="6"/>
      <c r="O635" s="6" t="s">
        <v>2585</v>
      </c>
      <c r="P635" s="15">
        <v>2.9791999999999999E-2</v>
      </c>
      <c r="Q635" s="18"/>
    </row>
    <row r="636" spans="1:17" s="1" customFormat="1" ht="20.100000000000001" customHeight="1" x14ac:dyDescent="0.15">
      <c r="A636" s="10">
        <v>634</v>
      </c>
      <c r="B636" s="25" t="s">
        <v>2586</v>
      </c>
      <c r="C636" s="8" t="s">
        <v>2587</v>
      </c>
      <c r="D636" s="31" t="s">
        <v>2515</v>
      </c>
      <c r="E636" s="6" t="s">
        <v>198</v>
      </c>
      <c r="F636" s="25">
        <v>4</v>
      </c>
      <c r="G636" s="11"/>
      <c r="H636" s="12"/>
      <c r="I636" s="12"/>
      <c r="J636" s="6"/>
      <c r="K636" s="12"/>
      <c r="L636" s="25">
        <v>36.5</v>
      </c>
      <c r="M636" s="6">
        <f t="shared" si="10"/>
        <v>146</v>
      </c>
      <c r="N636" s="6"/>
      <c r="O636" s="6" t="s">
        <v>2588</v>
      </c>
      <c r="P636" s="15">
        <v>0.105728</v>
      </c>
      <c r="Q636" s="18"/>
    </row>
    <row r="637" spans="1:17" s="1" customFormat="1" ht="20.100000000000001" customHeight="1" x14ac:dyDescent="0.15">
      <c r="A637" s="10">
        <v>635</v>
      </c>
      <c r="B637" s="25" t="s">
        <v>2589</v>
      </c>
      <c r="C637" s="8" t="s">
        <v>2590</v>
      </c>
      <c r="D637" s="31" t="s">
        <v>2515</v>
      </c>
      <c r="E637" s="6" t="s">
        <v>198</v>
      </c>
      <c r="F637" s="25">
        <v>8</v>
      </c>
      <c r="G637" s="11"/>
      <c r="H637" s="12"/>
      <c r="I637" s="12"/>
      <c r="J637" s="6"/>
      <c r="K637" s="12"/>
      <c r="L637" s="25">
        <v>16.399999999999999</v>
      </c>
      <c r="M637" s="6">
        <f t="shared" si="10"/>
        <v>131.19999999999999</v>
      </c>
      <c r="N637" s="6"/>
      <c r="O637" s="6" t="s">
        <v>2591</v>
      </c>
      <c r="P637" s="15">
        <v>0.103936</v>
      </c>
      <c r="Q637" s="18"/>
    </row>
    <row r="638" spans="1:17" s="1" customFormat="1" ht="20.100000000000001" customHeight="1" x14ac:dyDescent="0.15">
      <c r="A638" s="10">
        <v>636</v>
      </c>
      <c r="B638" s="25" t="s">
        <v>2592</v>
      </c>
      <c r="C638" s="8" t="s">
        <v>2593</v>
      </c>
      <c r="D638" s="31" t="s">
        <v>2515</v>
      </c>
      <c r="E638" s="6" t="s">
        <v>198</v>
      </c>
      <c r="F638" s="25">
        <v>4</v>
      </c>
      <c r="G638" s="11"/>
      <c r="H638" s="12"/>
      <c r="I638" s="12"/>
      <c r="J638" s="6"/>
      <c r="K638" s="12"/>
      <c r="L638" s="25">
        <v>25.2</v>
      </c>
      <c r="M638" s="6">
        <f t="shared" si="10"/>
        <v>100.8</v>
      </c>
      <c r="N638" s="6"/>
      <c r="O638" s="6" t="s">
        <v>2594</v>
      </c>
      <c r="P638" s="15">
        <v>6.7648E-2</v>
      </c>
      <c r="Q638" s="18"/>
    </row>
    <row r="639" spans="1:17" s="1" customFormat="1" ht="20.100000000000001" customHeight="1" x14ac:dyDescent="0.15">
      <c r="A639" s="10">
        <v>637</v>
      </c>
      <c r="B639" s="25" t="s">
        <v>2595</v>
      </c>
      <c r="C639" s="8" t="s">
        <v>2596</v>
      </c>
      <c r="D639" s="31" t="s">
        <v>2597</v>
      </c>
      <c r="E639" s="6" t="s">
        <v>198</v>
      </c>
      <c r="F639" s="25">
        <v>4</v>
      </c>
      <c r="G639" s="11"/>
      <c r="H639" s="12"/>
      <c r="I639" s="12"/>
      <c r="J639" s="6"/>
      <c r="K639" s="12"/>
      <c r="L639" s="25">
        <v>9.6999999999999993</v>
      </c>
      <c r="M639" s="6">
        <f t="shared" si="10"/>
        <v>38.799999999999997</v>
      </c>
      <c r="N639" s="6"/>
      <c r="O639" s="6" t="s">
        <v>2598</v>
      </c>
      <c r="P639" s="15">
        <v>6.8224000000000007E-2</v>
      </c>
      <c r="Q639" s="18"/>
    </row>
    <row r="640" spans="1:17" s="1" customFormat="1" ht="20.100000000000001" customHeight="1" x14ac:dyDescent="0.15">
      <c r="A640" s="10">
        <v>638</v>
      </c>
      <c r="B640" s="25" t="s">
        <v>2599</v>
      </c>
      <c r="C640" s="8" t="s">
        <v>2600</v>
      </c>
      <c r="D640" s="31" t="s">
        <v>2597</v>
      </c>
      <c r="E640" s="6" t="s">
        <v>198</v>
      </c>
      <c r="F640" s="25">
        <v>2</v>
      </c>
      <c r="G640" s="11"/>
      <c r="H640" s="12"/>
      <c r="I640" s="12"/>
      <c r="J640" s="6"/>
      <c r="K640" s="12"/>
      <c r="L640" s="25">
        <v>9.1</v>
      </c>
      <c r="M640" s="6">
        <f t="shared" si="10"/>
        <v>18.2</v>
      </c>
      <c r="N640" s="6"/>
      <c r="O640" s="6" t="s">
        <v>2601</v>
      </c>
      <c r="P640" s="15">
        <v>1.2947999999999999E-2</v>
      </c>
      <c r="Q640" s="18"/>
    </row>
    <row r="641" spans="1:17" s="1" customFormat="1" ht="20.100000000000001" customHeight="1" x14ac:dyDescent="0.15">
      <c r="A641" s="10">
        <v>639</v>
      </c>
      <c r="B641" s="25" t="s">
        <v>2602</v>
      </c>
      <c r="C641" s="8" t="s">
        <v>2603</v>
      </c>
      <c r="D641" s="31" t="s">
        <v>2597</v>
      </c>
      <c r="E641" s="6" t="s">
        <v>198</v>
      </c>
      <c r="F641" s="25">
        <v>2</v>
      </c>
      <c r="G641" s="11"/>
      <c r="H641" s="12"/>
      <c r="I641" s="12"/>
      <c r="J641" s="6"/>
      <c r="K641" s="12"/>
      <c r="L641" s="25">
        <v>6.3</v>
      </c>
      <c r="M641" s="6">
        <f t="shared" si="10"/>
        <v>12.6</v>
      </c>
      <c r="N641" s="6"/>
      <c r="O641" s="6" t="s">
        <v>2604</v>
      </c>
      <c r="P641" s="15">
        <v>9.8279999999999999E-3</v>
      </c>
      <c r="Q641" s="18"/>
    </row>
    <row r="642" spans="1:17" s="1" customFormat="1" ht="20.100000000000001" customHeight="1" x14ac:dyDescent="0.15">
      <c r="A642" s="10">
        <v>640</v>
      </c>
      <c r="B642" s="25" t="s">
        <v>2605</v>
      </c>
      <c r="C642" s="8" t="s">
        <v>2606</v>
      </c>
      <c r="D642" s="31" t="s">
        <v>2597</v>
      </c>
      <c r="E642" s="6" t="s">
        <v>198</v>
      </c>
      <c r="F642" s="25">
        <v>4</v>
      </c>
      <c r="G642" s="11"/>
      <c r="H642" s="12"/>
      <c r="I642" s="12"/>
      <c r="J642" s="6"/>
      <c r="K642" s="12"/>
      <c r="L642" s="25">
        <v>8.1</v>
      </c>
      <c r="M642" s="6">
        <f t="shared" si="10"/>
        <v>32.4</v>
      </c>
      <c r="N642" s="6"/>
      <c r="O642" s="6" t="s">
        <v>2607</v>
      </c>
      <c r="P642" s="15">
        <v>2.1215999999999999E-2</v>
      </c>
      <c r="Q642" s="18"/>
    </row>
    <row r="643" spans="1:17" s="1" customFormat="1" ht="20.100000000000001" customHeight="1" x14ac:dyDescent="0.15">
      <c r="A643" s="10">
        <v>641</v>
      </c>
      <c r="B643" s="25" t="s">
        <v>2608</v>
      </c>
      <c r="C643" s="8" t="s">
        <v>2609</v>
      </c>
      <c r="D643" s="31" t="s">
        <v>2597</v>
      </c>
      <c r="E643" s="6" t="s">
        <v>198</v>
      </c>
      <c r="F643" s="25">
        <v>4</v>
      </c>
      <c r="G643" s="11"/>
      <c r="H643" s="12"/>
      <c r="I643" s="12"/>
      <c r="J643" s="6"/>
      <c r="K643" s="12"/>
      <c r="L643" s="25">
        <v>6.3</v>
      </c>
      <c r="M643" s="6">
        <f t="shared" si="10"/>
        <v>25.2</v>
      </c>
      <c r="N643" s="6"/>
      <c r="O643" s="6" t="s">
        <v>2610</v>
      </c>
      <c r="P643" s="15">
        <v>1.6535999999999999E-2</v>
      </c>
      <c r="Q643" s="18"/>
    </row>
    <row r="644" spans="1:17" s="1" customFormat="1" ht="20.100000000000001" customHeight="1" x14ac:dyDescent="0.15">
      <c r="A644" s="10">
        <v>642</v>
      </c>
      <c r="B644" s="25" t="s">
        <v>2611</v>
      </c>
      <c r="C644" s="8" t="s">
        <v>2612</v>
      </c>
      <c r="D644" s="31" t="s">
        <v>2597</v>
      </c>
      <c r="E644" s="6" t="s">
        <v>198</v>
      </c>
      <c r="F644" s="25">
        <v>2</v>
      </c>
      <c r="G644" s="11"/>
      <c r="H644" s="12"/>
      <c r="I644" s="12"/>
      <c r="J644" s="6"/>
      <c r="K644" s="12"/>
      <c r="L644" s="25">
        <v>7.4</v>
      </c>
      <c r="M644" s="6">
        <f t="shared" si="10"/>
        <v>14.8</v>
      </c>
      <c r="N644" s="6"/>
      <c r="O644" s="6" t="s">
        <v>2613</v>
      </c>
      <c r="P644" s="15">
        <v>9.672E-3</v>
      </c>
      <c r="Q644" s="18"/>
    </row>
    <row r="645" spans="1:17" s="1" customFormat="1" ht="20.100000000000001" customHeight="1" x14ac:dyDescent="0.15">
      <c r="A645" s="10">
        <v>643</v>
      </c>
      <c r="B645" s="25" t="s">
        <v>2614</v>
      </c>
      <c r="C645" s="8" t="s">
        <v>2615</v>
      </c>
      <c r="D645" s="31" t="s">
        <v>2597</v>
      </c>
      <c r="E645" s="6" t="s">
        <v>198</v>
      </c>
      <c r="F645" s="25">
        <v>2</v>
      </c>
      <c r="G645" s="11"/>
      <c r="H645" s="12"/>
      <c r="I645" s="12"/>
      <c r="J645" s="6"/>
      <c r="K645" s="12"/>
      <c r="L645" s="25">
        <v>12.9</v>
      </c>
      <c r="M645" s="6">
        <f t="shared" si="10"/>
        <v>25.8</v>
      </c>
      <c r="N645" s="6"/>
      <c r="O645" s="6" t="s">
        <v>2616</v>
      </c>
      <c r="P645" s="15">
        <v>1.6847999999999998E-2</v>
      </c>
      <c r="Q645" s="18"/>
    </row>
    <row r="646" spans="1:17" s="1" customFormat="1" ht="20.100000000000001" customHeight="1" x14ac:dyDescent="0.15">
      <c r="A646" s="10">
        <v>644</v>
      </c>
      <c r="B646" s="25" t="s">
        <v>2617</v>
      </c>
      <c r="C646" s="8" t="s">
        <v>2618</v>
      </c>
      <c r="D646" s="31" t="s">
        <v>2597</v>
      </c>
      <c r="E646" s="6" t="s">
        <v>198</v>
      </c>
      <c r="F646" s="25">
        <v>4</v>
      </c>
      <c r="G646" s="11"/>
      <c r="H646" s="12"/>
      <c r="I646" s="12"/>
      <c r="J646" s="6"/>
      <c r="K646" s="12"/>
      <c r="L646" s="25">
        <v>10.4</v>
      </c>
      <c r="M646" s="6">
        <f t="shared" si="10"/>
        <v>41.6</v>
      </c>
      <c r="N646" s="6"/>
      <c r="O646" s="6" t="s">
        <v>2619</v>
      </c>
      <c r="P646" s="15">
        <v>2.964E-2</v>
      </c>
      <c r="Q646" s="18"/>
    </row>
    <row r="647" spans="1:17" s="1" customFormat="1" ht="20.100000000000001" customHeight="1" x14ac:dyDescent="0.15">
      <c r="A647" s="10">
        <v>645</v>
      </c>
      <c r="B647" s="25" t="s">
        <v>2620</v>
      </c>
      <c r="C647" s="8" t="s">
        <v>2621</v>
      </c>
      <c r="D647" s="31" t="s">
        <v>2597</v>
      </c>
      <c r="E647" s="6" t="s">
        <v>198</v>
      </c>
      <c r="F647" s="25">
        <v>3</v>
      </c>
      <c r="G647" s="11"/>
      <c r="H647" s="12"/>
      <c r="I647" s="12"/>
      <c r="J647" s="6"/>
      <c r="K647" s="12"/>
      <c r="L647" s="25">
        <v>10.7</v>
      </c>
      <c r="M647" s="6">
        <f t="shared" si="10"/>
        <v>32.099999999999994</v>
      </c>
      <c r="N647" s="6"/>
      <c r="O647" s="6" t="s">
        <v>2622</v>
      </c>
      <c r="P647" s="15">
        <v>2.3165999999999999E-2</v>
      </c>
      <c r="Q647" s="18"/>
    </row>
    <row r="648" spans="1:17" s="1" customFormat="1" ht="20.100000000000001" customHeight="1" x14ac:dyDescent="0.15">
      <c r="A648" s="10">
        <v>646</v>
      </c>
      <c r="B648" s="25" t="s">
        <v>2623</v>
      </c>
      <c r="C648" s="8" t="s">
        <v>2624</v>
      </c>
      <c r="D648" s="31" t="s">
        <v>2597</v>
      </c>
      <c r="E648" s="6" t="s">
        <v>198</v>
      </c>
      <c r="F648" s="25">
        <v>3</v>
      </c>
      <c r="G648" s="11"/>
      <c r="H648" s="12"/>
      <c r="I648" s="12"/>
      <c r="J648" s="6"/>
      <c r="K648" s="12"/>
      <c r="L648" s="25">
        <v>10.7</v>
      </c>
      <c r="M648" s="6">
        <f t="shared" si="10"/>
        <v>32.099999999999994</v>
      </c>
      <c r="N648" s="6"/>
      <c r="O648" s="6" t="s">
        <v>2622</v>
      </c>
      <c r="P648" s="15">
        <v>2.3165999999999999E-2</v>
      </c>
      <c r="Q648" s="18"/>
    </row>
    <row r="649" spans="1:17" s="1" customFormat="1" ht="20.100000000000001" customHeight="1" x14ac:dyDescent="0.15">
      <c r="A649" s="10">
        <v>647</v>
      </c>
      <c r="B649" s="25" t="s">
        <v>2625</v>
      </c>
      <c r="C649" s="8" t="s">
        <v>2626</v>
      </c>
      <c r="D649" s="31" t="s">
        <v>2597</v>
      </c>
      <c r="E649" s="6" t="s">
        <v>198</v>
      </c>
      <c r="F649" s="25">
        <v>1</v>
      </c>
      <c r="G649" s="11"/>
      <c r="H649" s="12"/>
      <c r="I649" s="12"/>
      <c r="J649" s="6"/>
      <c r="K649" s="12"/>
      <c r="L649" s="25">
        <v>22.7</v>
      </c>
      <c r="M649" s="6">
        <f t="shared" si="10"/>
        <v>22.7</v>
      </c>
      <c r="N649" s="6"/>
      <c r="O649" s="6" t="s">
        <v>2627</v>
      </c>
      <c r="P649" s="15">
        <v>1.5521999999999999E-2</v>
      </c>
      <c r="Q649" s="18"/>
    </row>
    <row r="650" spans="1:17" s="1" customFormat="1" ht="20.100000000000001" customHeight="1" x14ac:dyDescent="0.15">
      <c r="A650" s="10">
        <v>648</v>
      </c>
      <c r="B650" s="25" t="s">
        <v>2628</v>
      </c>
      <c r="C650" s="8" t="s">
        <v>2629</v>
      </c>
      <c r="D650" s="31" t="s">
        <v>2597</v>
      </c>
      <c r="E650" s="6" t="s">
        <v>198</v>
      </c>
      <c r="F650" s="25">
        <v>1</v>
      </c>
      <c r="G650" s="11"/>
      <c r="H650" s="12"/>
      <c r="I650" s="12"/>
      <c r="J650" s="6"/>
      <c r="K650" s="12"/>
      <c r="L650" s="25">
        <v>22.7</v>
      </c>
      <c r="M650" s="6">
        <f t="shared" si="10"/>
        <v>22.7</v>
      </c>
      <c r="N650" s="6"/>
      <c r="O650" s="6" t="s">
        <v>2627</v>
      </c>
      <c r="P650" s="15">
        <v>1.5521999999999999E-2</v>
      </c>
      <c r="Q650" s="18"/>
    </row>
    <row r="651" spans="1:17" s="1" customFormat="1" ht="20.100000000000001" customHeight="1" x14ac:dyDescent="0.15">
      <c r="A651" s="10">
        <v>649</v>
      </c>
      <c r="B651" s="25" t="s">
        <v>2630</v>
      </c>
      <c r="C651" s="8" t="s">
        <v>2631</v>
      </c>
      <c r="D651" s="31" t="s">
        <v>2597</v>
      </c>
      <c r="E651" s="6" t="s">
        <v>198</v>
      </c>
      <c r="F651" s="25">
        <v>4</v>
      </c>
      <c r="G651" s="11"/>
      <c r="H651" s="12"/>
      <c r="I651" s="12"/>
      <c r="J651" s="6"/>
      <c r="K651" s="12"/>
      <c r="L651" s="25">
        <v>5.2</v>
      </c>
      <c r="M651" s="6">
        <f t="shared" si="10"/>
        <v>20.8</v>
      </c>
      <c r="N651" s="6"/>
      <c r="O651" s="6" t="s">
        <v>2632</v>
      </c>
      <c r="P651" s="15">
        <v>1.5288E-2</v>
      </c>
      <c r="Q651" s="18"/>
    </row>
    <row r="652" spans="1:17" s="1" customFormat="1" ht="20.100000000000001" customHeight="1" x14ac:dyDescent="0.15">
      <c r="A652" s="10">
        <v>650</v>
      </c>
      <c r="B652" s="25" t="s">
        <v>2633</v>
      </c>
      <c r="C652" s="8" t="s">
        <v>2634</v>
      </c>
      <c r="D652" s="31" t="s">
        <v>2597</v>
      </c>
      <c r="E652" s="6" t="s">
        <v>198</v>
      </c>
      <c r="F652" s="25">
        <v>2</v>
      </c>
      <c r="G652" s="11"/>
      <c r="H652" s="12"/>
      <c r="I652" s="12"/>
      <c r="J652" s="6"/>
      <c r="K652" s="12"/>
      <c r="L652" s="25">
        <v>7.3</v>
      </c>
      <c r="M652" s="6">
        <f t="shared" si="10"/>
        <v>14.6</v>
      </c>
      <c r="N652" s="6"/>
      <c r="O652" s="6" t="s">
        <v>2635</v>
      </c>
      <c r="P652" s="15">
        <v>1.17E-2</v>
      </c>
      <c r="Q652" s="18"/>
    </row>
    <row r="653" spans="1:17" s="1" customFormat="1" ht="20.100000000000001" customHeight="1" x14ac:dyDescent="0.15">
      <c r="A653" s="10">
        <v>651</v>
      </c>
      <c r="B653" s="25" t="s">
        <v>2636</v>
      </c>
      <c r="C653" s="8" t="s">
        <v>2637</v>
      </c>
      <c r="D653" s="31" t="s">
        <v>2597</v>
      </c>
      <c r="E653" s="6" t="s">
        <v>198</v>
      </c>
      <c r="F653" s="25">
        <v>2</v>
      </c>
      <c r="G653" s="11"/>
      <c r="H653" s="12"/>
      <c r="I653" s="12"/>
      <c r="J653" s="6"/>
      <c r="K653" s="12"/>
      <c r="L653" s="25">
        <v>9.1</v>
      </c>
      <c r="M653" s="6">
        <f t="shared" si="10"/>
        <v>18.2</v>
      </c>
      <c r="N653" s="6"/>
      <c r="O653" s="6" t="s">
        <v>2638</v>
      </c>
      <c r="P653" s="15">
        <v>1.404E-2</v>
      </c>
      <c r="Q653" s="18"/>
    </row>
    <row r="654" spans="1:17" s="1" customFormat="1" ht="20.100000000000001" customHeight="1" x14ac:dyDescent="0.15">
      <c r="A654" s="10">
        <v>652</v>
      </c>
      <c r="B654" s="25" t="s">
        <v>2639</v>
      </c>
      <c r="C654" s="8" t="s">
        <v>2640</v>
      </c>
      <c r="D654" s="31" t="s">
        <v>2597</v>
      </c>
      <c r="E654" s="6" t="s">
        <v>198</v>
      </c>
      <c r="F654" s="25">
        <v>28</v>
      </c>
      <c r="G654" s="11"/>
      <c r="H654" s="12"/>
      <c r="I654" s="12"/>
      <c r="J654" s="6"/>
      <c r="K654" s="12"/>
      <c r="L654" s="25">
        <v>7.5</v>
      </c>
      <c r="M654" s="6">
        <f t="shared" si="10"/>
        <v>210</v>
      </c>
      <c r="N654" s="6"/>
      <c r="O654" s="6" t="s">
        <v>2635</v>
      </c>
      <c r="P654" s="15">
        <v>0.1638</v>
      </c>
      <c r="Q654" s="18"/>
    </row>
    <row r="655" spans="1:17" s="1" customFormat="1" ht="20.100000000000001" customHeight="1" x14ac:dyDescent="0.15">
      <c r="A655" s="10">
        <v>653</v>
      </c>
      <c r="B655" s="25" t="s">
        <v>2641</v>
      </c>
      <c r="C655" s="8" t="s">
        <v>2642</v>
      </c>
      <c r="D655" s="31" t="s">
        <v>2597</v>
      </c>
      <c r="E655" s="6" t="s">
        <v>198</v>
      </c>
      <c r="F655" s="25">
        <v>40</v>
      </c>
      <c r="G655" s="11"/>
      <c r="H655" s="12"/>
      <c r="I655" s="12"/>
      <c r="J655" s="6"/>
      <c r="K655" s="12"/>
      <c r="L655" s="25">
        <v>6.3</v>
      </c>
      <c r="M655" s="6">
        <f t="shared" si="10"/>
        <v>252</v>
      </c>
      <c r="N655" s="6"/>
      <c r="O655" s="6" t="s">
        <v>2643</v>
      </c>
      <c r="P655" s="15">
        <v>0.20280000000000001</v>
      </c>
      <c r="Q655" s="18"/>
    </row>
    <row r="656" spans="1:17" s="1" customFormat="1" ht="20.100000000000001" customHeight="1" x14ac:dyDescent="0.15">
      <c r="A656" s="10">
        <v>654</v>
      </c>
      <c r="B656" s="25" t="s">
        <v>2644</v>
      </c>
      <c r="C656" s="8" t="s">
        <v>2645</v>
      </c>
      <c r="D656" s="31" t="s">
        <v>2597</v>
      </c>
      <c r="E656" s="6" t="s">
        <v>198</v>
      </c>
      <c r="F656" s="25">
        <v>28</v>
      </c>
      <c r="G656" s="11"/>
      <c r="H656" s="12"/>
      <c r="I656" s="12"/>
      <c r="J656" s="6"/>
      <c r="K656" s="12"/>
      <c r="L656" s="25">
        <v>7.4</v>
      </c>
      <c r="M656" s="6">
        <f t="shared" si="10"/>
        <v>207.20000000000002</v>
      </c>
      <c r="N656" s="6"/>
      <c r="O656" s="6" t="s">
        <v>2646</v>
      </c>
      <c r="P656" s="15">
        <v>0.15943199999999999</v>
      </c>
      <c r="Q656" s="18"/>
    </row>
    <row r="657" spans="1:17" s="1" customFormat="1" ht="20.100000000000001" customHeight="1" x14ac:dyDescent="0.15">
      <c r="A657" s="10">
        <v>655</v>
      </c>
      <c r="B657" s="25" t="s">
        <v>2647</v>
      </c>
      <c r="C657" s="8" t="s">
        <v>2648</v>
      </c>
      <c r="D657" s="31" t="s">
        <v>2597</v>
      </c>
      <c r="E657" s="6" t="s">
        <v>198</v>
      </c>
      <c r="F657" s="25">
        <v>54</v>
      </c>
      <c r="G657" s="11"/>
      <c r="H657" s="12"/>
      <c r="I657" s="12"/>
      <c r="J657" s="6"/>
      <c r="K657" s="12"/>
      <c r="L657" s="25">
        <v>17.8</v>
      </c>
      <c r="M657" s="6">
        <f t="shared" si="10"/>
        <v>961.2</v>
      </c>
      <c r="N657" s="6"/>
      <c r="O657" s="6" t="s">
        <v>2649</v>
      </c>
      <c r="P657" s="15">
        <v>0.68655600000000006</v>
      </c>
      <c r="Q657" s="18"/>
    </row>
    <row r="658" spans="1:17" s="1" customFormat="1" ht="20.100000000000001" customHeight="1" x14ac:dyDescent="0.15">
      <c r="A658" s="10">
        <v>656</v>
      </c>
      <c r="B658" s="25" t="s">
        <v>2650</v>
      </c>
      <c r="C658" s="8" t="s">
        <v>2651</v>
      </c>
      <c r="D658" s="31" t="s">
        <v>2597</v>
      </c>
      <c r="E658" s="6" t="s">
        <v>198</v>
      </c>
      <c r="F658" s="25">
        <v>6</v>
      </c>
      <c r="G658" s="11"/>
      <c r="H658" s="12"/>
      <c r="I658" s="12"/>
      <c r="J658" s="6"/>
      <c r="K658" s="12"/>
      <c r="L658" s="25">
        <v>10.7</v>
      </c>
      <c r="M658" s="6">
        <f t="shared" si="10"/>
        <v>64.199999999999989</v>
      </c>
      <c r="N658" s="6"/>
      <c r="O658" s="6" t="s">
        <v>2652</v>
      </c>
      <c r="P658" s="15">
        <v>4.8672E-2</v>
      </c>
      <c r="Q658" s="18"/>
    </row>
    <row r="659" spans="1:17" s="1" customFormat="1" ht="20.100000000000001" customHeight="1" x14ac:dyDescent="0.15">
      <c r="A659" s="10">
        <v>657</v>
      </c>
      <c r="B659" s="25" t="s">
        <v>2653</v>
      </c>
      <c r="C659" s="8" t="s">
        <v>2654</v>
      </c>
      <c r="D659" s="31" t="s">
        <v>2597</v>
      </c>
      <c r="E659" s="6" t="s">
        <v>198</v>
      </c>
      <c r="F659" s="25">
        <v>10</v>
      </c>
      <c r="G659" s="11"/>
      <c r="H659" s="12"/>
      <c r="I659" s="12"/>
      <c r="J659" s="6"/>
      <c r="K659" s="12"/>
      <c r="L659" s="25">
        <v>12.5</v>
      </c>
      <c r="M659" s="6">
        <f t="shared" si="10"/>
        <v>125</v>
      </c>
      <c r="N659" s="6"/>
      <c r="O659" s="6" t="s">
        <v>2655</v>
      </c>
      <c r="P659" s="15">
        <v>9.2039999999999997E-2</v>
      </c>
      <c r="Q659" s="18"/>
    </row>
    <row r="660" spans="1:17" s="1" customFormat="1" ht="20.100000000000001" customHeight="1" x14ac:dyDescent="0.15">
      <c r="A660" s="10">
        <v>658</v>
      </c>
      <c r="B660" s="25" t="s">
        <v>2656</v>
      </c>
      <c r="C660" s="8" t="s">
        <v>2657</v>
      </c>
      <c r="D660" s="31" t="s">
        <v>2597</v>
      </c>
      <c r="E660" s="6" t="s">
        <v>198</v>
      </c>
      <c r="F660" s="25">
        <v>14</v>
      </c>
      <c r="G660" s="11"/>
      <c r="H660" s="12"/>
      <c r="I660" s="12"/>
      <c r="J660" s="6"/>
      <c r="K660" s="12"/>
      <c r="L660" s="25">
        <v>12.2</v>
      </c>
      <c r="M660" s="6">
        <f t="shared" si="10"/>
        <v>170.79999999999998</v>
      </c>
      <c r="N660" s="6"/>
      <c r="O660" s="6" t="s">
        <v>2658</v>
      </c>
      <c r="P660" s="15">
        <v>0.12667200000000001</v>
      </c>
      <c r="Q660" s="18"/>
    </row>
    <row r="661" spans="1:17" s="1" customFormat="1" ht="20.100000000000001" customHeight="1" x14ac:dyDescent="0.15">
      <c r="A661" s="10">
        <v>659</v>
      </c>
      <c r="B661" s="25" t="s">
        <v>2659</v>
      </c>
      <c r="C661" s="8" t="s">
        <v>2660</v>
      </c>
      <c r="D661" s="31" t="s">
        <v>2597</v>
      </c>
      <c r="E661" s="6" t="s">
        <v>198</v>
      </c>
      <c r="F661" s="25">
        <v>6</v>
      </c>
      <c r="G661" s="11"/>
      <c r="H661" s="12"/>
      <c r="I661" s="12"/>
      <c r="J661" s="6"/>
      <c r="K661" s="12"/>
      <c r="L661" s="25">
        <v>14.2</v>
      </c>
      <c r="M661" s="6">
        <f t="shared" si="10"/>
        <v>85.199999999999989</v>
      </c>
      <c r="N661" s="6"/>
      <c r="O661" s="6" t="s">
        <v>2661</v>
      </c>
      <c r="P661" s="15">
        <v>6.2244000000000001E-2</v>
      </c>
      <c r="Q661" s="18"/>
    </row>
    <row r="662" spans="1:17" s="1" customFormat="1" ht="20.100000000000001" customHeight="1" x14ac:dyDescent="0.15">
      <c r="A662" s="10">
        <v>660</v>
      </c>
      <c r="B662" s="25" t="s">
        <v>2662</v>
      </c>
      <c r="C662" s="8" t="s">
        <v>2663</v>
      </c>
      <c r="D662" s="31" t="s">
        <v>2597</v>
      </c>
      <c r="E662" s="6" t="s">
        <v>198</v>
      </c>
      <c r="F662" s="25">
        <v>6</v>
      </c>
      <c r="G662" s="11"/>
      <c r="H662" s="12"/>
      <c r="I662" s="12"/>
      <c r="J662" s="6"/>
      <c r="K662" s="12"/>
      <c r="L662" s="25">
        <v>14.5</v>
      </c>
      <c r="M662" s="6">
        <f t="shared" si="10"/>
        <v>87</v>
      </c>
      <c r="N662" s="6"/>
      <c r="O662" s="6" t="s">
        <v>2664</v>
      </c>
      <c r="P662" s="15">
        <v>6.318E-2</v>
      </c>
      <c r="Q662" s="18"/>
    </row>
    <row r="663" spans="1:17" s="1" customFormat="1" ht="20.100000000000001" customHeight="1" x14ac:dyDescent="0.15">
      <c r="A663" s="10">
        <v>661</v>
      </c>
      <c r="B663" s="25" t="s">
        <v>2665</v>
      </c>
      <c r="C663" s="8" t="s">
        <v>2666</v>
      </c>
      <c r="D663" s="31" t="s">
        <v>2597</v>
      </c>
      <c r="E663" s="6" t="s">
        <v>198</v>
      </c>
      <c r="F663" s="25">
        <v>6</v>
      </c>
      <c r="G663" s="11"/>
      <c r="H663" s="12"/>
      <c r="I663" s="12"/>
      <c r="J663" s="6"/>
      <c r="K663" s="12"/>
      <c r="L663" s="25">
        <v>13.8</v>
      </c>
      <c r="M663" s="6">
        <f t="shared" si="10"/>
        <v>82.800000000000011</v>
      </c>
      <c r="N663" s="6"/>
      <c r="O663" s="6" t="s">
        <v>2667</v>
      </c>
      <c r="P663" s="15">
        <v>6.0839999999999998E-2</v>
      </c>
      <c r="Q663" s="18"/>
    </row>
    <row r="664" spans="1:17" s="1" customFormat="1" ht="20.100000000000001" customHeight="1" x14ac:dyDescent="0.15">
      <c r="A664" s="10">
        <v>662</v>
      </c>
      <c r="B664" s="25" t="s">
        <v>2668</v>
      </c>
      <c r="C664" s="8" t="s">
        <v>2669</v>
      </c>
      <c r="D664" s="31" t="s">
        <v>2597</v>
      </c>
      <c r="E664" s="6" t="s">
        <v>198</v>
      </c>
      <c r="F664" s="25">
        <v>12</v>
      </c>
      <c r="G664" s="11"/>
      <c r="H664" s="12"/>
      <c r="I664" s="12"/>
      <c r="J664" s="6"/>
      <c r="K664" s="12"/>
      <c r="L664" s="25">
        <v>21.1</v>
      </c>
      <c r="M664" s="6">
        <f t="shared" si="10"/>
        <v>253.20000000000002</v>
      </c>
      <c r="N664" s="6"/>
      <c r="O664" s="6" t="s">
        <v>2670</v>
      </c>
      <c r="P664" s="15">
        <v>0.17877599999999999</v>
      </c>
      <c r="Q664" s="18"/>
    </row>
    <row r="665" spans="1:17" s="1" customFormat="1" ht="20.100000000000001" customHeight="1" x14ac:dyDescent="0.15">
      <c r="A665" s="10">
        <v>663</v>
      </c>
      <c r="B665" s="25" t="s">
        <v>2671</v>
      </c>
      <c r="C665" s="8" t="s">
        <v>2672</v>
      </c>
      <c r="D665" s="31" t="s">
        <v>2597</v>
      </c>
      <c r="E665" s="6" t="s">
        <v>198</v>
      </c>
      <c r="F665" s="25">
        <v>8</v>
      </c>
      <c r="G665" s="11"/>
      <c r="H665" s="12"/>
      <c r="I665" s="12"/>
      <c r="J665" s="6"/>
      <c r="K665" s="12"/>
      <c r="L665" s="25">
        <v>13.3</v>
      </c>
      <c r="M665" s="6">
        <f t="shared" ref="M665:M728" si="11">L665*F665</f>
        <v>106.4</v>
      </c>
      <c r="N665" s="6"/>
      <c r="O665" s="6" t="s">
        <v>2673</v>
      </c>
      <c r="P665" s="15">
        <v>7.8623999999999999E-2</v>
      </c>
      <c r="Q665" s="18"/>
    </row>
    <row r="666" spans="1:17" s="1" customFormat="1" ht="20.100000000000001" customHeight="1" x14ac:dyDescent="0.15">
      <c r="A666" s="10">
        <v>664</v>
      </c>
      <c r="B666" s="25" t="s">
        <v>2674</v>
      </c>
      <c r="C666" s="8" t="s">
        <v>2675</v>
      </c>
      <c r="D666" s="31" t="s">
        <v>2597</v>
      </c>
      <c r="E666" s="6" t="s">
        <v>198</v>
      </c>
      <c r="F666" s="25">
        <v>2</v>
      </c>
      <c r="G666" s="11"/>
      <c r="H666" s="12"/>
      <c r="I666" s="12"/>
      <c r="J666" s="6"/>
      <c r="K666" s="12"/>
      <c r="L666" s="25">
        <v>21.7</v>
      </c>
      <c r="M666" s="6">
        <f t="shared" si="11"/>
        <v>43.4</v>
      </c>
      <c r="N666" s="6"/>
      <c r="O666" s="6" t="s">
        <v>2676</v>
      </c>
      <c r="P666" s="15">
        <v>3.0575999999999999E-2</v>
      </c>
      <c r="Q666" s="18"/>
    </row>
    <row r="667" spans="1:17" s="1" customFormat="1" ht="20.100000000000001" customHeight="1" x14ac:dyDescent="0.15">
      <c r="A667" s="10">
        <v>665</v>
      </c>
      <c r="B667" s="25" t="s">
        <v>2677</v>
      </c>
      <c r="C667" s="8" t="s">
        <v>2678</v>
      </c>
      <c r="D667" s="31" t="s">
        <v>2597</v>
      </c>
      <c r="E667" s="6" t="s">
        <v>198</v>
      </c>
      <c r="F667" s="25">
        <v>2</v>
      </c>
      <c r="G667" s="11"/>
      <c r="H667" s="12"/>
      <c r="I667" s="12"/>
      <c r="J667" s="6"/>
      <c r="K667" s="12"/>
      <c r="L667" s="25">
        <v>22.8</v>
      </c>
      <c r="M667" s="6">
        <f t="shared" si="11"/>
        <v>45.6</v>
      </c>
      <c r="N667" s="6"/>
      <c r="O667" s="6" t="s">
        <v>2679</v>
      </c>
      <c r="P667" s="15">
        <v>8.1535999999999997E-2</v>
      </c>
      <c r="Q667" s="18"/>
    </row>
    <row r="668" spans="1:17" s="1" customFormat="1" ht="20.100000000000001" customHeight="1" x14ac:dyDescent="0.15">
      <c r="A668" s="10">
        <v>666</v>
      </c>
      <c r="B668" s="25" t="s">
        <v>2680</v>
      </c>
      <c r="C668" s="8" t="s">
        <v>2681</v>
      </c>
      <c r="D668" s="31" t="s">
        <v>2597</v>
      </c>
      <c r="E668" s="6" t="s">
        <v>198</v>
      </c>
      <c r="F668" s="25">
        <v>10</v>
      </c>
      <c r="G668" s="11"/>
      <c r="H668" s="12"/>
      <c r="I668" s="12"/>
      <c r="J668" s="6"/>
      <c r="K668" s="12"/>
      <c r="L668" s="25">
        <v>9.1999999999999993</v>
      </c>
      <c r="M668" s="6">
        <f t="shared" si="11"/>
        <v>92</v>
      </c>
      <c r="N668" s="6"/>
      <c r="O668" s="6" t="s">
        <v>2682</v>
      </c>
      <c r="P668" s="15">
        <v>7.0980000000000001E-2</v>
      </c>
      <c r="Q668" s="18"/>
    </row>
    <row r="669" spans="1:17" s="1" customFormat="1" ht="20.100000000000001" customHeight="1" x14ac:dyDescent="0.15">
      <c r="A669" s="10">
        <v>667</v>
      </c>
      <c r="B669" s="25" t="s">
        <v>2683</v>
      </c>
      <c r="C669" s="8" t="s">
        <v>2684</v>
      </c>
      <c r="D669" s="31" t="s">
        <v>2597</v>
      </c>
      <c r="E669" s="6" t="s">
        <v>198</v>
      </c>
      <c r="F669" s="25">
        <v>4</v>
      </c>
      <c r="G669" s="11"/>
      <c r="H669" s="12"/>
      <c r="I669" s="12"/>
      <c r="J669" s="6"/>
      <c r="K669" s="12"/>
      <c r="L669" s="25">
        <v>13</v>
      </c>
      <c r="M669" s="6">
        <f t="shared" si="11"/>
        <v>52</v>
      </c>
      <c r="N669" s="6"/>
      <c r="O669" s="6" t="s">
        <v>2685</v>
      </c>
      <c r="P669" s="15">
        <v>3.8376E-2</v>
      </c>
      <c r="Q669" s="18"/>
    </row>
    <row r="670" spans="1:17" s="1" customFormat="1" ht="20.100000000000001" customHeight="1" x14ac:dyDescent="0.15">
      <c r="A670" s="10">
        <v>668</v>
      </c>
      <c r="B670" s="25" t="s">
        <v>2686</v>
      </c>
      <c r="C670" s="8" t="s">
        <v>2687</v>
      </c>
      <c r="D670" s="31" t="s">
        <v>2597</v>
      </c>
      <c r="E670" s="6" t="s">
        <v>198</v>
      </c>
      <c r="F670" s="25">
        <v>2</v>
      </c>
      <c r="G670" s="11"/>
      <c r="H670" s="12"/>
      <c r="I670" s="12"/>
      <c r="J670" s="6"/>
      <c r="K670" s="12"/>
      <c r="L670" s="25">
        <v>15.1</v>
      </c>
      <c r="M670" s="6">
        <f t="shared" si="11"/>
        <v>30.2</v>
      </c>
      <c r="N670" s="6"/>
      <c r="O670" s="6" t="s">
        <v>2688</v>
      </c>
      <c r="P670" s="15">
        <v>2.1996000000000002E-2</v>
      </c>
      <c r="Q670" s="18"/>
    </row>
    <row r="671" spans="1:17" s="1" customFormat="1" ht="20.100000000000001" customHeight="1" x14ac:dyDescent="0.15">
      <c r="A671" s="10">
        <v>669</v>
      </c>
      <c r="B671" s="25" t="s">
        <v>2689</v>
      </c>
      <c r="C671" s="8" t="s">
        <v>2690</v>
      </c>
      <c r="D671" s="31" t="s">
        <v>2597</v>
      </c>
      <c r="E671" s="6" t="s">
        <v>198</v>
      </c>
      <c r="F671" s="25">
        <v>2</v>
      </c>
      <c r="G671" s="11"/>
      <c r="H671" s="12"/>
      <c r="I671" s="12"/>
      <c r="J671" s="6"/>
      <c r="K671" s="12"/>
      <c r="L671" s="25">
        <v>15.7</v>
      </c>
      <c r="M671" s="6">
        <f t="shared" si="11"/>
        <v>31.4</v>
      </c>
      <c r="N671" s="6"/>
      <c r="O671" s="6" t="s">
        <v>2691</v>
      </c>
      <c r="P671" s="15">
        <v>2.2620000000000001E-2</v>
      </c>
      <c r="Q671" s="18"/>
    </row>
    <row r="672" spans="1:17" s="1" customFormat="1" ht="20.100000000000001" customHeight="1" x14ac:dyDescent="0.15">
      <c r="A672" s="10">
        <v>670</v>
      </c>
      <c r="B672" s="25" t="s">
        <v>2692</v>
      </c>
      <c r="C672" s="8" t="s">
        <v>2693</v>
      </c>
      <c r="D672" s="31" t="s">
        <v>2597</v>
      </c>
      <c r="E672" s="6" t="s">
        <v>198</v>
      </c>
      <c r="F672" s="25">
        <v>4</v>
      </c>
      <c r="G672" s="11"/>
      <c r="H672" s="12"/>
      <c r="I672" s="12"/>
      <c r="J672" s="6"/>
      <c r="K672" s="12"/>
      <c r="L672" s="25">
        <v>12.6</v>
      </c>
      <c r="M672" s="6">
        <f t="shared" si="11"/>
        <v>50.4</v>
      </c>
      <c r="N672" s="6"/>
      <c r="O672" s="6" t="s">
        <v>2694</v>
      </c>
      <c r="P672" s="15">
        <v>3.7440000000000001E-2</v>
      </c>
      <c r="Q672" s="18"/>
    </row>
    <row r="673" spans="1:17" s="1" customFormat="1" ht="20.100000000000001" customHeight="1" x14ac:dyDescent="0.15">
      <c r="A673" s="10">
        <v>671</v>
      </c>
      <c r="B673" s="25" t="s">
        <v>2695</v>
      </c>
      <c r="C673" s="8" t="s">
        <v>2696</v>
      </c>
      <c r="D673" s="31" t="s">
        <v>2597</v>
      </c>
      <c r="E673" s="6" t="s">
        <v>198</v>
      </c>
      <c r="F673" s="25">
        <v>4</v>
      </c>
      <c r="G673" s="11"/>
      <c r="H673" s="12"/>
      <c r="I673" s="12"/>
      <c r="J673" s="6"/>
      <c r="K673" s="12"/>
      <c r="L673" s="25">
        <v>8.5</v>
      </c>
      <c r="M673" s="6">
        <f t="shared" si="11"/>
        <v>34</v>
      </c>
      <c r="N673" s="6"/>
      <c r="O673" s="6" t="s">
        <v>2697</v>
      </c>
      <c r="P673" s="15">
        <v>2.6519999999999998E-2</v>
      </c>
      <c r="Q673" s="18"/>
    </row>
    <row r="674" spans="1:17" s="1" customFormat="1" ht="20.100000000000001" customHeight="1" x14ac:dyDescent="0.15">
      <c r="A674" s="10">
        <v>672</v>
      </c>
      <c r="B674" s="25" t="s">
        <v>2698</v>
      </c>
      <c r="C674" s="8" t="s">
        <v>2699</v>
      </c>
      <c r="D674" s="31" t="s">
        <v>2597</v>
      </c>
      <c r="E674" s="6" t="s">
        <v>198</v>
      </c>
      <c r="F674" s="25">
        <v>4</v>
      </c>
      <c r="G674" s="11"/>
      <c r="H674" s="12"/>
      <c r="I674" s="12"/>
      <c r="J674" s="6"/>
      <c r="K674" s="12"/>
      <c r="L674" s="25">
        <v>8.4</v>
      </c>
      <c r="M674" s="6">
        <f t="shared" si="11"/>
        <v>33.6</v>
      </c>
      <c r="N674" s="6"/>
      <c r="O674" s="6" t="s">
        <v>2700</v>
      </c>
      <c r="P674" s="15">
        <v>2.6207999999999999E-2</v>
      </c>
      <c r="Q674" s="18"/>
    </row>
    <row r="675" spans="1:17" s="1" customFormat="1" ht="20.100000000000001" customHeight="1" x14ac:dyDescent="0.15">
      <c r="A675" s="10">
        <v>673</v>
      </c>
      <c r="B675" s="25" t="s">
        <v>2701</v>
      </c>
      <c r="C675" s="8" t="s">
        <v>2702</v>
      </c>
      <c r="D675" s="31" t="s">
        <v>2597</v>
      </c>
      <c r="E675" s="6" t="s">
        <v>198</v>
      </c>
      <c r="F675" s="25">
        <v>4</v>
      </c>
      <c r="G675" s="11"/>
      <c r="H675" s="12"/>
      <c r="I675" s="12"/>
      <c r="J675" s="6"/>
      <c r="K675" s="12"/>
      <c r="L675" s="25">
        <v>12.6</v>
      </c>
      <c r="M675" s="6">
        <f t="shared" si="11"/>
        <v>50.4</v>
      </c>
      <c r="N675" s="6"/>
      <c r="O675" s="6" t="s">
        <v>2703</v>
      </c>
      <c r="P675" s="15">
        <v>3.7128000000000001E-2</v>
      </c>
      <c r="Q675" s="18"/>
    </row>
    <row r="676" spans="1:17" s="1" customFormat="1" ht="20.100000000000001" customHeight="1" x14ac:dyDescent="0.15">
      <c r="A676" s="10">
        <v>674</v>
      </c>
      <c r="B676" s="25" t="s">
        <v>2704</v>
      </c>
      <c r="C676" s="8" t="s">
        <v>2705</v>
      </c>
      <c r="D676" s="31" t="s">
        <v>1420</v>
      </c>
      <c r="E676" s="6" t="s">
        <v>198</v>
      </c>
      <c r="F676" s="25">
        <v>1</v>
      </c>
      <c r="G676" s="11"/>
      <c r="H676" s="12"/>
      <c r="I676" s="12"/>
      <c r="J676" s="6"/>
      <c r="K676" s="12"/>
      <c r="L676" s="25">
        <v>902.8</v>
      </c>
      <c r="M676" s="6">
        <f t="shared" si="11"/>
        <v>902.8</v>
      </c>
      <c r="N676" s="6"/>
      <c r="O676" s="6" t="s">
        <v>2706</v>
      </c>
      <c r="P676" s="15">
        <v>1.307982</v>
      </c>
      <c r="Q676" s="18"/>
    </row>
    <row r="677" spans="1:17" s="1" customFormat="1" ht="20.100000000000001" customHeight="1" x14ac:dyDescent="0.15">
      <c r="A677" s="10">
        <v>675</v>
      </c>
      <c r="B677" s="25" t="s">
        <v>2707</v>
      </c>
      <c r="C677" s="8" t="s">
        <v>2708</v>
      </c>
      <c r="D677" s="31" t="s">
        <v>1420</v>
      </c>
      <c r="E677" s="6" t="s">
        <v>198</v>
      </c>
      <c r="F677" s="25">
        <v>1</v>
      </c>
      <c r="G677" s="11"/>
      <c r="H677" s="12"/>
      <c r="I677" s="12"/>
      <c r="J677" s="6"/>
      <c r="K677" s="12"/>
      <c r="L677" s="25">
        <v>902.8</v>
      </c>
      <c r="M677" s="6">
        <f t="shared" si="11"/>
        <v>902.8</v>
      </c>
      <c r="N677" s="6"/>
      <c r="O677" s="6" t="s">
        <v>2706</v>
      </c>
      <c r="P677" s="15">
        <v>1.307982</v>
      </c>
      <c r="Q677" s="18"/>
    </row>
    <row r="678" spans="1:17" s="1" customFormat="1" ht="20.100000000000001" customHeight="1" x14ac:dyDescent="0.15">
      <c r="A678" s="10">
        <v>676</v>
      </c>
      <c r="B678" s="25" t="s">
        <v>2709</v>
      </c>
      <c r="C678" s="8" t="s">
        <v>2710</v>
      </c>
      <c r="D678" s="31" t="s">
        <v>1420</v>
      </c>
      <c r="E678" s="6" t="s">
        <v>198</v>
      </c>
      <c r="F678" s="25">
        <v>1</v>
      </c>
      <c r="G678" s="11"/>
      <c r="H678" s="12"/>
      <c r="I678" s="12"/>
      <c r="J678" s="6"/>
      <c r="K678" s="12"/>
      <c r="L678" s="25">
        <v>904.4</v>
      </c>
      <c r="M678" s="6">
        <f t="shared" si="11"/>
        <v>904.4</v>
      </c>
      <c r="N678" s="6"/>
      <c r="O678" s="6" t="s">
        <v>2711</v>
      </c>
      <c r="P678" s="15">
        <v>1.6589039999999999</v>
      </c>
      <c r="Q678" s="18"/>
    </row>
    <row r="679" spans="1:17" s="1" customFormat="1" ht="20.100000000000001" customHeight="1" x14ac:dyDescent="0.15">
      <c r="A679" s="10">
        <v>677</v>
      </c>
      <c r="B679" s="25" t="s">
        <v>2712</v>
      </c>
      <c r="C679" s="8" t="s">
        <v>2713</v>
      </c>
      <c r="D679" s="31" t="s">
        <v>1420</v>
      </c>
      <c r="E679" s="6" t="s">
        <v>198</v>
      </c>
      <c r="F679" s="25">
        <v>1</v>
      </c>
      <c r="G679" s="11"/>
      <c r="H679" s="12"/>
      <c r="I679" s="12"/>
      <c r="J679" s="6"/>
      <c r="K679" s="12"/>
      <c r="L679" s="25">
        <v>904.4</v>
      </c>
      <c r="M679" s="6">
        <f t="shared" si="11"/>
        <v>904.4</v>
      </c>
      <c r="N679" s="6"/>
      <c r="O679" s="6" t="s">
        <v>2711</v>
      </c>
      <c r="P679" s="15">
        <v>1.6589039999999999</v>
      </c>
      <c r="Q679" s="18"/>
    </row>
    <row r="680" spans="1:17" s="1" customFormat="1" ht="20.100000000000001" customHeight="1" x14ac:dyDescent="0.15">
      <c r="A680" s="10">
        <v>678</v>
      </c>
      <c r="B680" s="25" t="s">
        <v>2714</v>
      </c>
      <c r="C680" s="8" t="s">
        <v>2715</v>
      </c>
      <c r="D680" s="31" t="s">
        <v>2390</v>
      </c>
      <c r="E680" s="6" t="s">
        <v>198</v>
      </c>
      <c r="F680" s="25">
        <v>1</v>
      </c>
      <c r="G680" s="11"/>
      <c r="H680" s="12"/>
      <c r="I680" s="12"/>
      <c r="J680" s="6"/>
      <c r="K680" s="12"/>
      <c r="L680" s="25">
        <v>326.3</v>
      </c>
      <c r="M680" s="6">
        <f t="shared" si="11"/>
        <v>326.3</v>
      </c>
      <c r="N680" s="6"/>
      <c r="O680" s="6" t="s">
        <v>2716</v>
      </c>
      <c r="P680" s="15">
        <v>0.52804799999999996</v>
      </c>
      <c r="Q680" s="18"/>
    </row>
    <row r="681" spans="1:17" s="1" customFormat="1" ht="20.100000000000001" customHeight="1" x14ac:dyDescent="0.15">
      <c r="A681" s="10">
        <v>679</v>
      </c>
      <c r="B681" s="25" t="s">
        <v>2717</v>
      </c>
      <c r="C681" s="8" t="s">
        <v>2718</v>
      </c>
      <c r="D681" s="31" t="s">
        <v>2390</v>
      </c>
      <c r="E681" s="6" t="s">
        <v>198</v>
      </c>
      <c r="F681" s="25">
        <v>1</v>
      </c>
      <c r="G681" s="11"/>
      <c r="H681" s="12"/>
      <c r="I681" s="12"/>
      <c r="J681" s="6"/>
      <c r="K681" s="12"/>
      <c r="L681" s="25">
        <v>362.9</v>
      </c>
      <c r="M681" s="6">
        <f t="shared" si="11"/>
        <v>362.9</v>
      </c>
      <c r="N681" s="6"/>
      <c r="O681" s="6" t="s">
        <v>2719</v>
      </c>
      <c r="P681" s="15">
        <v>0.69992399999999999</v>
      </c>
      <c r="Q681" s="18"/>
    </row>
    <row r="682" spans="1:17" s="1" customFormat="1" ht="20.100000000000001" customHeight="1" x14ac:dyDescent="0.15">
      <c r="A682" s="10">
        <v>680</v>
      </c>
      <c r="B682" s="25" t="s">
        <v>2720</v>
      </c>
      <c r="C682" s="8" t="s">
        <v>2721</v>
      </c>
      <c r="D682" s="31" t="s">
        <v>2390</v>
      </c>
      <c r="E682" s="6" t="s">
        <v>198</v>
      </c>
      <c r="F682" s="25">
        <v>1</v>
      </c>
      <c r="G682" s="11"/>
      <c r="H682" s="12"/>
      <c r="I682" s="12"/>
      <c r="J682" s="6"/>
      <c r="K682" s="12"/>
      <c r="L682" s="25">
        <v>362.9</v>
      </c>
      <c r="M682" s="6">
        <f t="shared" si="11"/>
        <v>362.9</v>
      </c>
      <c r="N682" s="6"/>
      <c r="O682" s="6" t="s">
        <v>2719</v>
      </c>
      <c r="P682" s="15">
        <v>0.69992399999999999</v>
      </c>
      <c r="Q682" s="18"/>
    </row>
    <row r="683" spans="1:17" s="1" customFormat="1" ht="20.100000000000001" customHeight="1" x14ac:dyDescent="0.15">
      <c r="A683" s="10">
        <v>681</v>
      </c>
      <c r="B683" s="25" t="s">
        <v>2722</v>
      </c>
      <c r="C683" s="8" t="s">
        <v>2723</v>
      </c>
      <c r="D683" s="31" t="s">
        <v>2724</v>
      </c>
      <c r="E683" s="6" t="s">
        <v>198</v>
      </c>
      <c r="F683" s="25">
        <v>2</v>
      </c>
      <c r="G683" s="11"/>
      <c r="H683" s="12"/>
      <c r="I683" s="12"/>
      <c r="J683" s="6"/>
      <c r="K683" s="12"/>
      <c r="L683" s="25">
        <v>45.2</v>
      </c>
      <c r="M683" s="6">
        <f t="shared" si="11"/>
        <v>90.4</v>
      </c>
      <c r="N683" s="6"/>
      <c r="O683" s="6" t="s">
        <v>2725</v>
      </c>
      <c r="P683" s="15">
        <v>0.14299999999999999</v>
      </c>
      <c r="Q683" s="18"/>
    </row>
    <row r="684" spans="1:17" s="1" customFormat="1" ht="20.100000000000001" customHeight="1" x14ac:dyDescent="0.15">
      <c r="A684" s="10">
        <v>682</v>
      </c>
      <c r="B684" s="25" t="s">
        <v>2726</v>
      </c>
      <c r="C684" s="8" t="s">
        <v>2727</v>
      </c>
      <c r="D684" s="31" t="s">
        <v>2724</v>
      </c>
      <c r="E684" s="6" t="s">
        <v>198</v>
      </c>
      <c r="F684" s="25">
        <v>2</v>
      </c>
      <c r="G684" s="11"/>
      <c r="H684" s="12"/>
      <c r="I684" s="12"/>
      <c r="J684" s="6"/>
      <c r="K684" s="12"/>
      <c r="L684" s="25">
        <v>28.9</v>
      </c>
      <c r="M684" s="6">
        <f t="shared" si="11"/>
        <v>57.8</v>
      </c>
      <c r="N684" s="6"/>
      <c r="O684" s="6" t="s">
        <v>2728</v>
      </c>
      <c r="P684" s="15">
        <v>5.8799999999999998E-2</v>
      </c>
      <c r="Q684" s="18"/>
    </row>
    <row r="685" spans="1:17" s="1" customFormat="1" ht="20.100000000000001" customHeight="1" x14ac:dyDescent="0.15">
      <c r="A685" s="10">
        <v>683</v>
      </c>
      <c r="B685" s="25" t="s">
        <v>2729</v>
      </c>
      <c r="C685" s="8" t="s">
        <v>2730</v>
      </c>
      <c r="D685" s="31" t="s">
        <v>2724</v>
      </c>
      <c r="E685" s="6" t="s">
        <v>198</v>
      </c>
      <c r="F685" s="25">
        <v>2</v>
      </c>
      <c r="G685" s="11"/>
      <c r="H685" s="12"/>
      <c r="I685" s="12"/>
      <c r="J685" s="6"/>
      <c r="K685" s="12"/>
      <c r="L685" s="25">
        <v>31.5</v>
      </c>
      <c r="M685" s="6">
        <f t="shared" si="11"/>
        <v>63</v>
      </c>
      <c r="N685" s="6"/>
      <c r="O685" s="6" t="s">
        <v>2731</v>
      </c>
      <c r="P685" s="15">
        <v>6.4199999999999993E-2</v>
      </c>
      <c r="Q685" s="18"/>
    </row>
    <row r="686" spans="1:17" s="1" customFormat="1" ht="20.100000000000001" customHeight="1" x14ac:dyDescent="0.15">
      <c r="A686" s="10">
        <v>684</v>
      </c>
      <c r="B686" s="25" t="s">
        <v>2732</v>
      </c>
      <c r="C686" s="8" t="s">
        <v>2733</v>
      </c>
      <c r="D686" s="31" t="s">
        <v>2734</v>
      </c>
      <c r="E686" s="6" t="s">
        <v>198</v>
      </c>
      <c r="F686" s="25">
        <v>14</v>
      </c>
      <c r="G686" s="11"/>
      <c r="H686" s="12"/>
      <c r="I686" s="12"/>
      <c r="J686" s="6"/>
      <c r="K686" s="12"/>
      <c r="L686" s="25">
        <v>17.5</v>
      </c>
      <c r="M686" s="6">
        <f t="shared" si="11"/>
        <v>245</v>
      </c>
      <c r="N686" s="6"/>
      <c r="O686" s="6" t="s">
        <v>2735</v>
      </c>
      <c r="P686" s="15">
        <v>0.36959999999999998</v>
      </c>
      <c r="Q686" s="18"/>
    </row>
    <row r="687" spans="1:17" s="1" customFormat="1" ht="20.100000000000001" customHeight="1" x14ac:dyDescent="0.15">
      <c r="A687" s="10">
        <v>685</v>
      </c>
      <c r="B687" s="25" t="s">
        <v>2736</v>
      </c>
      <c r="C687" s="8" t="s">
        <v>2737</v>
      </c>
      <c r="D687" s="31" t="s">
        <v>2734</v>
      </c>
      <c r="E687" s="6" t="s">
        <v>198</v>
      </c>
      <c r="F687" s="25">
        <v>2</v>
      </c>
      <c r="G687" s="11"/>
      <c r="H687" s="12"/>
      <c r="I687" s="12"/>
      <c r="J687" s="6"/>
      <c r="K687" s="12"/>
      <c r="L687" s="25">
        <v>16.399999999999999</v>
      </c>
      <c r="M687" s="6">
        <f t="shared" si="11"/>
        <v>32.799999999999997</v>
      </c>
      <c r="N687" s="6"/>
      <c r="O687" s="6" t="s">
        <v>2738</v>
      </c>
      <c r="P687" s="15">
        <v>3.7400000000000003E-2</v>
      </c>
      <c r="Q687" s="18"/>
    </row>
    <row r="688" spans="1:17" s="1" customFormat="1" ht="20.100000000000001" customHeight="1" x14ac:dyDescent="0.15">
      <c r="A688" s="10">
        <v>686</v>
      </c>
      <c r="B688" s="25" t="s">
        <v>2739</v>
      </c>
      <c r="C688" s="8" t="s">
        <v>2740</v>
      </c>
      <c r="D688" s="31" t="s">
        <v>2734</v>
      </c>
      <c r="E688" s="6" t="s">
        <v>198</v>
      </c>
      <c r="F688" s="25">
        <v>2</v>
      </c>
      <c r="G688" s="11"/>
      <c r="H688" s="12"/>
      <c r="I688" s="12"/>
      <c r="J688" s="6"/>
      <c r="K688" s="12"/>
      <c r="L688" s="25">
        <v>16.399999999999999</v>
      </c>
      <c r="M688" s="6">
        <f t="shared" si="11"/>
        <v>32.799999999999997</v>
      </c>
      <c r="N688" s="6"/>
      <c r="O688" s="6" t="s">
        <v>2738</v>
      </c>
      <c r="P688" s="15">
        <v>3.7400000000000003E-2</v>
      </c>
      <c r="Q688" s="18"/>
    </row>
    <row r="689" spans="1:17" s="1" customFormat="1" ht="20.100000000000001" customHeight="1" x14ac:dyDescent="0.15">
      <c r="A689" s="10">
        <v>687</v>
      </c>
      <c r="B689" s="25" t="s">
        <v>2741</v>
      </c>
      <c r="C689" s="8" t="s">
        <v>2742</v>
      </c>
      <c r="D689" s="31" t="s">
        <v>2734</v>
      </c>
      <c r="E689" s="6" t="s">
        <v>198</v>
      </c>
      <c r="F689" s="25">
        <v>8</v>
      </c>
      <c r="G689" s="11"/>
      <c r="H689" s="12"/>
      <c r="I689" s="12"/>
      <c r="J689" s="6"/>
      <c r="K689" s="12"/>
      <c r="L689" s="25">
        <v>123</v>
      </c>
      <c r="M689" s="6">
        <f t="shared" si="11"/>
        <v>984</v>
      </c>
      <c r="N689" s="6"/>
      <c r="O689" s="6" t="s">
        <v>2743</v>
      </c>
      <c r="P689" s="15">
        <v>0.96</v>
      </c>
      <c r="Q689" s="18"/>
    </row>
    <row r="690" spans="1:17" s="1" customFormat="1" ht="20.100000000000001" customHeight="1" x14ac:dyDescent="0.15">
      <c r="A690" s="10">
        <v>688</v>
      </c>
      <c r="B690" s="25" t="s">
        <v>2744</v>
      </c>
      <c r="C690" s="8" t="s">
        <v>2745</v>
      </c>
      <c r="D690" s="31" t="s">
        <v>2734</v>
      </c>
      <c r="E690" s="6" t="s">
        <v>198</v>
      </c>
      <c r="F690" s="25">
        <v>8</v>
      </c>
      <c r="G690" s="11"/>
      <c r="H690" s="12"/>
      <c r="I690" s="12"/>
      <c r="J690" s="6"/>
      <c r="K690" s="12"/>
      <c r="L690" s="25">
        <v>15</v>
      </c>
      <c r="M690" s="6">
        <f t="shared" si="11"/>
        <v>120</v>
      </c>
      <c r="N690" s="6"/>
      <c r="O690" s="6" t="s">
        <v>2746</v>
      </c>
      <c r="P690" s="15">
        <v>0.128</v>
      </c>
      <c r="Q690" s="18"/>
    </row>
    <row r="691" spans="1:17" s="1" customFormat="1" ht="20.100000000000001" customHeight="1" x14ac:dyDescent="0.15">
      <c r="A691" s="10">
        <v>689</v>
      </c>
      <c r="B691" s="25" t="s">
        <v>2747</v>
      </c>
      <c r="C691" s="8" t="s">
        <v>2748</v>
      </c>
      <c r="D691" s="31" t="s">
        <v>2734</v>
      </c>
      <c r="E691" s="6" t="s">
        <v>198</v>
      </c>
      <c r="F691" s="25">
        <v>4</v>
      </c>
      <c r="G691" s="11"/>
      <c r="H691" s="12"/>
      <c r="I691" s="12"/>
      <c r="J691" s="6"/>
      <c r="K691" s="12"/>
      <c r="L691" s="25">
        <v>13.6</v>
      </c>
      <c r="M691" s="6">
        <f t="shared" si="11"/>
        <v>54.4</v>
      </c>
      <c r="N691" s="6"/>
      <c r="O691" s="6" t="s">
        <v>2749</v>
      </c>
      <c r="P691" s="15">
        <v>5.3600000000000002E-2</v>
      </c>
      <c r="Q691" s="18"/>
    </row>
    <row r="692" spans="1:17" s="1" customFormat="1" ht="20.100000000000001" customHeight="1" x14ac:dyDescent="0.15">
      <c r="A692" s="10">
        <v>690</v>
      </c>
      <c r="B692" s="25" t="s">
        <v>2750</v>
      </c>
      <c r="C692" s="8" t="s">
        <v>2751</v>
      </c>
      <c r="D692" s="31" t="s">
        <v>2734</v>
      </c>
      <c r="E692" s="6" t="s">
        <v>198</v>
      </c>
      <c r="F692" s="25">
        <v>2</v>
      </c>
      <c r="G692" s="11"/>
      <c r="H692" s="12"/>
      <c r="I692" s="12"/>
      <c r="J692" s="6"/>
      <c r="K692" s="12"/>
      <c r="L692" s="25">
        <v>49.3</v>
      </c>
      <c r="M692" s="6">
        <f t="shared" si="11"/>
        <v>98.6</v>
      </c>
      <c r="N692" s="6"/>
      <c r="O692" s="6" t="s">
        <v>2752</v>
      </c>
      <c r="P692" s="15">
        <v>0.1326</v>
      </c>
      <c r="Q692" s="18"/>
    </row>
    <row r="693" spans="1:17" s="1" customFormat="1" ht="20.100000000000001" customHeight="1" x14ac:dyDescent="0.15">
      <c r="A693" s="10">
        <v>691</v>
      </c>
      <c r="B693" s="25" t="s">
        <v>2753</v>
      </c>
      <c r="C693" s="8" t="s">
        <v>2754</v>
      </c>
      <c r="D693" s="31" t="s">
        <v>2734</v>
      </c>
      <c r="E693" s="6" t="s">
        <v>198</v>
      </c>
      <c r="F693" s="25">
        <v>2</v>
      </c>
      <c r="G693" s="11"/>
      <c r="H693" s="12"/>
      <c r="I693" s="12"/>
      <c r="J693" s="6"/>
      <c r="K693" s="12"/>
      <c r="L693" s="25">
        <v>49.3</v>
      </c>
      <c r="M693" s="6">
        <f t="shared" si="11"/>
        <v>98.6</v>
      </c>
      <c r="N693" s="6"/>
      <c r="O693" s="6" t="s">
        <v>2752</v>
      </c>
      <c r="P693" s="15">
        <v>0.1326</v>
      </c>
      <c r="Q693" s="18"/>
    </row>
    <row r="694" spans="1:17" s="1" customFormat="1" ht="20.100000000000001" customHeight="1" x14ac:dyDescent="0.15">
      <c r="A694" s="10">
        <v>692</v>
      </c>
      <c r="B694" s="25" t="s">
        <v>2755</v>
      </c>
      <c r="C694" s="8" t="s">
        <v>2756</v>
      </c>
      <c r="D694" s="31" t="s">
        <v>2757</v>
      </c>
      <c r="E694" s="6" t="s">
        <v>198</v>
      </c>
      <c r="F694" s="25">
        <v>4</v>
      </c>
      <c r="G694" s="11"/>
      <c r="H694" s="12"/>
      <c r="I694" s="12"/>
      <c r="J694" s="6"/>
      <c r="K694" s="12"/>
      <c r="L694" s="25">
        <v>7.4</v>
      </c>
      <c r="M694" s="6">
        <f t="shared" si="11"/>
        <v>29.6</v>
      </c>
      <c r="N694" s="6"/>
      <c r="O694" s="6" t="s">
        <v>2758</v>
      </c>
      <c r="P694" s="15">
        <v>1.7999999999999999E-2</v>
      </c>
      <c r="Q694" s="18"/>
    </row>
    <row r="695" spans="1:17" s="1" customFormat="1" ht="20.100000000000001" customHeight="1" x14ac:dyDescent="0.15">
      <c r="A695" s="10">
        <v>693</v>
      </c>
      <c r="B695" s="25" t="s">
        <v>2759</v>
      </c>
      <c r="C695" s="8" t="s">
        <v>2760</v>
      </c>
      <c r="D695" s="31" t="s">
        <v>2757</v>
      </c>
      <c r="E695" s="6" t="s">
        <v>198</v>
      </c>
      <c r="F695" s="25">
        <v>8</v>
      </c>
      <c r="G695" s="11"/>
      <c r="H695" s="12"/>
      <c r="I695" s="12"/>
      <c r="J695" s="6"/>
      <c r="K695" s="12"/>
      <c r="L695" s="25">
        <v>8.6999999999999993</v>
      </c>
      <c r="M695" s="6">
        <f t="shared" si="11"/>
        <v>69.599999999999994</v>
      </c>
      <c r="N695" s="6"/>
      <c r="O695" s="6" t="s">
        <v>2761</v>
      </c>
      <c r="P695" s="15">
        <v>4.1599999999999998E-2</v>
      </c>
      <c r="Q695" s="18"/>
    </row>
    <row r="696" spans="1:17" s="1" customFormat="1" ht="20.100000000000001" customHeight="1" x14ac:dyDescent="0.15">
      <c r="A696" s="10">
        <v>694</v>
      </c>
      <c r="B696" s="25" t="s">
        <v>2762</v>
      </c>
      <c r="C696" s="8" t="s">
        <v>2763</v>
      </c>
      <c r="D696" s="31" t="s">
        <v>2757</v>
      </c>
      <c r="E696" s="6" t="s">
        <v>198</v>
      </c>
      <c r="F696" s="25">
        <v>4</v>
      </c>
      <c r="G696" s="11"/>
      <c r="H696" s="12"/>
      <c r="I696" s="12"/>
      <c r="J696" s="6"/>
      <c r="K696" s="12"/>
      <c r="L696" s="25">
        <v>10.1</v>
      </c>
      <c r="M696" s="6">
        <f t="shared" si="11"/>
        <v>40.4</v>
      </c>
      <c r="N696" s="6"/>
      <c r="O696" s="6" t="s">
        <v>2764</v>
      </c>
      <c r="P696" s="15">
        <v>2.3800000000000002E-2</v>
      </c>
      <c r="Q696" s="18"/>
    </row>
    <row r="697" spans="1:17" s="1" customFormat="1" ht="20.100000000000001" customHeight="1" x14ac:dyDescent="0.15">
      <c r="A697" s="10">
        <v>695</v>
      </c>
      <c r="B697" s="25" t="s">
        <v>2765</v>
      </c>
      <c r="C697" s="8" t="s">
        <v>2766</v>
      </c>
      <c r="D697" s="31" t="s">
        <v>2757</v>
      </c>
      <c r="E697" s="6" t="s">
        <v>198</v>
      </c>
      <c r="F697" s="25">
        <v>4</v>
      </c>
      <c r="G697" s="11"/>
      <c r="H697" s="12"/>
      <c r="I697" s="12"/>
      <c r="J697" s="6"/>
      <c r="K697" s="12"/>
      <c r="L697" s="25">
        <v>7</v>
      </c>
      <c r="M697" s="6">
        <f t="shared" si="11"/>
        <v>28</v>
      </c>
      <c r="N697" s="6"/>
      <c r="O697" s="6" t="s">
        <v>2767</v>
      </c>
      <c r="P697" s="15">
        <v>1.5599999999999999E-2</v>
      </c>
      <c r="Q697" s="18"/>
    </row>
    <row r="698" spans="1:17" s="1" customFormat="1" ht="20.100000000000001" customHeight="1" x14ac:dyDescent="0.15">
      <c r="A698" s="10">
        <v>696</v>
      </c>
      <c r="B698" s="25" t="s">
        <v>2768</v>
      </c>
      <c r="C698" s="8" t="s">
        <v>2769</v>
      </c>
      <c r="D698" s="31" t="s">
        <v>2770</v>
      </c>
      <c r="E698" s="6" t="s">
        <v>198</v>
      </c>
      <c r="F698" s="25">
        <v>1</v>
      </c>
      <c r="G698" s="11"/>
      <c r="H698" s="12"/>
      <c r="I698" s="12"/>
      <c r="J698" s="6"/>
      <c r="K698" s="12"/>
      <c r="L698" s="25">
        <v>1152</v>
      </c>
      <c r="M698" s="6">
        <f t="shared" si="11"/>
        <v>1152</v>
      </c>
      <c r="N698" s="6"/>
      <c r="O698" s="6" t="s">
        <v>2771</v>
      </c>
      <c r="P698" s="15">
        <v>1.87758</v>
      </c>
      <c r="Q698" s="18"/>
    </row>
    <row r="699" spans="1:17" s="1" customFormat="1" ht="20.100000000000001" customHeight="1" x14ac:dyDescent="0.15">
      <c r="A699" s="10">
        <v>697</v>
      </c>
      <c r="B699" s="25" t="s">
        <v>2772</v>
      </c>
      <c r="C699" s="8" t="s">
        <v>2773</v>
      </c>
      <c r="D699" s="31" t="s">
        <v>2770</v>
      </c>
      <c r="E699" s="6" t="s">
        <v>198</v>
      </c>
      <c r="F699" s="25">
        <v>1</v>
      </c>
      <c r="G699" s="11"/>
      <c r="H699" s="12"/>
      <c r="I699" s="12"/>
      <c r="J699" s="6"/>
      <c r="K699" s="12"/>
      <c r="L699" s="25">
        <v>1152</v>
      </c>
      <c r="M699" s="6">
        <f t="shared" si="11"/>
        <v>1152</v>
      </c>
      <c r="N699" s="6"/>
      <c r="O699" s="6" t="s">
        <v>2771</v>
      </c>
      <c r="P699" s="15">
        <v>1.87758</v>
      </c>
      <c r="Q699" s="18"/>
    </row>
    <row r="700" spans="1:17" s="1" customFormat="1" ht="20.100000000000001" customHeight="1" x14ac:dyDescent="0.15">
      <c r="A700" s="10">
        <v>698</v>
      </c>
      <c r="B700" s="25" t="s">
        <v>2774</v>
      </c>
      <c r="C700" s="8" t="s">
        <v>2775</v>
      </c>
      <c r="D700" s="31" t="s">
        <v>1369</v>
      </c>
      <c r="E700" s="6" t="s">
        <v>198</v>
      </c>
      <c r="F700" s="25">
        <v>1</v>
      </c>
      <c r="G700" s="11"/>
      <c r="H700" s="12"/>
      <c r="I700" s="12"/>
      <c r="J700" s="6"/>
      <c r="K700" s="12"/>
      <c r="L700" s="25">
        <v>1051.8</v>
      </c>
      <c r="M700" s="6">
        <f t="shared" si="11"/>
        <v>1051.8</v>
      </c>
      <c r="N700" s="6"/>
      <c r="O700" s="6" t="s">
        <v>2776</v>
      </c>
      <c r="P700" s="15">
        <v>2.05348</v>
      </c>
      <c r="Q700" s="18"/>
    </row>
    <row r="701" spans="1:17" s="1" customFormat="1" ht="20.100000000000001" customHeight="1" x14ac:dyDescent="0.15">
      <c r="A701" s="10">
        <v>699</v>
      </c>
      <c r="B701" s="25" t="s">
        <v>2777</v>
      </c>
      <c r="C701" s="8" t="s">
        <v>2778</v>
      </c>
      <c r="D701" s="31" t="s">
        <v>1369</v>
      </c>
      <c r="E701" s="6" t="s">
        <v>198</v>
      </c>
      <c r="F701" s="25">
        <v>1</v>
      </c>
      <c r="G701" s="11"/>
      <c r="H701" s="12"/>
      <c r="I701" s="12"/>
      <c r="J701" s="6"/>
      <c r="K701" s="12"/>
      <c r="L701" s="25">
        <v>1051.8</v>
      </c>
      <c r="M701" s="6">
        <f t="shared" si="11"/>
        <v>1051.8</v>
      </c>
      <c r="N701" s="6"/>
      <c r="O701" s="6" t="s">
        <v>2776</v>
      </c>
      <c r="P701" s="15">
        <v>2.05348</v>
      </c>
      <c r="Q701" s="18"/>
    </row>
    <row r="702" spans="1:17" s="1" customFormat="1" ht="20.100000000000001" customHeight="1" x14ac:dyDescent="0.15">
      <c r="A702" s="10">
        <v>700</v>
      </c>
      <c r="B702" s="25" t="s">
        <v>2779</v>
      </c>
      <c r="C702" s="8" t="s">
        <v>2780</v>
      </c>
      <c r="D702" s="31" t="s">
        <v>1369</v>
      </c>
      <c r="E702" s="6" t="s">
        <v>198</v>
      </c>
      <c r="F702" s="25">
        <v>1</v>
      </c>
      <c r="G702" s="11"/>
      <c r="H702" s="12"/>
      <c r="I702" s="12"/>
      <c r="J702" s="6"/>
      <c r="K702" s="12"/>
      <c r="L702" s="25">
        <v>1241.4000000000001</v>
      </c>
      <c r="M702" s="6">
        <f t="shared" si="11"/>
        <v>1241.4000000000001</v>
      </c>
      <c r="N702" s="6"/>
      <c r="O702" s="6" t="s">
        <v>2781</v>
      </c>
      <c r="P702" s="15">
        <v>2.33948</v>
      </c>
      <c r="Q702" s="18"/>
    </row>
    <row r="703" spans="1:17" s="1" customFormat="1" ht="20.100000000000001" customHeight="1" x14ac:dyDescent="0.15">
      <c r="A703" s="10">
        <v>701</v>
      </c>
      <c r="B703" s="25" t="s">
        <v>2782</v>
      </c>
      <c r="C703" s="8" t="s">
        <v>2783</v>
      </c>
      <c r="D703" s="31" t="s">
        <v>1369</v>
      </c>
      <c r="E703" s="6" t="s">
        <v>198</v>
      </c>
      <c r="F703" s="25">
        <v>1</v>
      </c>
      <c r="G703" s="11"/>
      <c r="H703" s="12"/>
      <c r="I703" s="12"/>
      <c r="J703" s="6"/>
      <c r="K703" s="12"/>
      <c r="L703" s="25">
        <v>1241.4000000000001</v>
      </c>
      <c r="M703" s="6">
        <f t="shared" si="11"/>
        <v>1241.4000000000001</v>
      </c>
      <c r="N703" s="6"/>
      <c r="O703" s="6" t="s">
        <v>2781</v>
      </c>
      <c r="P703" s="15">
        <v>2.33948</v>
      </c>
      <c r="Q703" s="18"/>
    </row>
    <row r="704" spans="1:17" s="1" customFormat="1" ht="20.100000000000001" customHeight="1" x14ac:dyDescent="0.15">
      <c r="A704" s="10">
        <v>702</v>
      </c>
      <c r="B704" s="25" t="s">
        <v>2784</v>
      </c>
      <c r="C704" s="8" t="s">
        <v>2785</v>
      </c>
      <c r="D704" s="31" t="s">
        <v>1369</v>
      </c>
      <c r="E704" s="6" t="s">
        <v>198</v>
      </c>
      <c r="F704" s="25">
        <v>1</v>
      </c>
      <c r="G704" s="11"/>
      <c r="H704" s="12"/>
      <c r="I704" s="12"/>
      <c r="J704" s="6"/>
      <c r="K704" s="12"/>
      <c r="L704" s="25">
        <v>1229.8</v>
      </c>
      <c r="M704" s="6">
        <f t="shared" si="11"/>
        <v>1229.8</v>
      </c>
      <c r="N704" s="6"/>
      <c r="O704" s="6" t="s">
        <v>2781</v>
      </c>
      <c r="P704" s="15">
        <v>2.33948</v>
      </c>
      <c r="Q704" s="18"/>
    </row>
    <row r="705" spans="1:17" s="1" customFormat="1" ht="20.100000000000001" customHeight="1" x14ac:dyDescent="0.15">
      <c r="A705" s="10">
        <v>703</v>
      </c>
      <c r="B705" s="25" t="s">
        <v>2786</v>
      </c>
      <c r="C705" s="8" t="s">
        <v>2787</v>
      </c>
      <c r="D705" s="31" t="s">
        <v>1369</v>
      </c>
      <c r="E705" s="6" t="s">
        <v>198</v>
      </c>
      <c r="F705" s="25">
        <v>1</v>
      </c>
      <c r="G705" s="11"/>
      <c r="H705" s="12"/>
      <c r="I705" s="12"/>
      <c r="J705" s="6"/>
      <c r="K705" s="12"/>
      <c r="L705" s="25">
        <v>1229.8</v>
      </c>
      <c r="M705" s="6">
        <f t="shared" si="11"/>
        <v>1229.8</v>
      </c>
      <c r="N705" s="6"/>
      <c r="O705" s="6" t="s">
        <v>2781</v>
      </c>
      <c r="P705" s="15">
        <v>2.33948</v>
      </c>
      <c r="Q705" s="18"/>
    </row>
    <row r="706" spans="1:17" s="1" customFormat="1" ht="20.100000000000001" customHeight="1" x14ac:dyDescent="0.15">
      <c r="A706" s="10">
        <v>704</v>
      </c>
      <c r="B706" s="25" t="s">
        <v>2788</v>
      </c>
      <c r="C706" s="8" t="s">
        <v>2789</v>
      </c>
      <c r="D706" s="31" t="s">
        <v>2724</v>
      </c>
      <c r="E706" s="6" t="s">
        <v>198</v>
      </c>
      <c r="F706" s="25">
        <v>1</v>
      </c>
      <c r="G706" s="11"/>
      <c r="H706" s="12"/>
      <c r="I706" s="12"/>
      <c r="J706" s="6"/>
      <c r="K706" s="12"/>
      <c r="L706" s="25">
        <v>51.4</v>
      </c>
      <c r="M706" s="6">
        <f t="shared" si="11"/>
        <v>51.4</v>
      </c>
      <c r="N706" s="6"/>
      <c r="O706" s="6" t="s">
        <v>2790</v>
      </c>
      <c r="P706" s="15">
        <v>9.128E-2</v>
      </c>
      <c r="Q706" s="18"/>
    </row>
    <row r="707" spans="1:17" s="1" customFormat="1" ht="20.100000000000001" customHeight="1" x14ac:dyDescent="0.15">
      <c r="A707" s="10">
        <v>705</v>
      </c>
      <c r="B707" s="25" t="s">
        <v>2791</v>
      </c>
      <c r="C707" s="8" t="s">
        <v>2792</v>
      </c>
      <c r="D707" s="31" t="s">
        <v>2724</v>
      </c>
      <c r="E707" s="6" t="s">
        <v>198</v>
      </c>
      <c r="F707" s="25">
        <v>36</v>
      </c>
      <c r="G707" s="11"/>
      <c r="H707" s="12"/>
      <c r="I707" s="12"/>
      <c r="J707" s="6"/>
      <c r="K707" s="12"/>
      <c r="L707" s="25">
        <v>30.4</v>
      </c>
      <c r="M707" s="6">
        <f t="shared" si="11"/>
        <v>1094.3999999999999</v>
      </c>
      <c r="N707" s="6"/>
      <c r="O707" s="6" t="s">
        <v>2793</v>
      </c>
      <c r="P707" s="15">
        <v>1.1124000000000001</v>
      </c>
      <c r="Q707" s="18"/>
    </row>
    <row r="708" spans="1:17" s="1" customFormat="1" ht="20.100000000000001" customHeight="1" x14ac:dyDescent="0.15">
      <c r="A708" s="10">
        <v>706</v>
      </c>
      <c r="B708" s="25" t="s">
        <v>2794</v>
      </c>
      <c r="C708" s="8" t="s">
        <v>2795</v>
      </c>
      <c r="D708" s="31" t="s">
        <v>2724</v>
      </c>
      <c r="E708" s="6" t="s">
        <v>198</v>
      </c>
      <c r="F708" s="25">
        <v>8</v>
      </c>
      <c r="G708" s="11"/>
      <c r="H708" s="12"/>
      <c r="I708" s="12"/>
      <c r="J708" s="6"/>
      <c r="K708" s="12"/>
      <c r="L708" s="25">
        <v>20.100000000000001</v>
      </c>
      <c r="M708" s="6">
        <f t="shared" si="11"/>
        <v>160.80000000000001</v>
      </c>
      <c r="N708" s="6"/>
      <c r="O708" s="6" t="s">
        <v>2796</v>
      </c>
      <c r="P708" s="15">
        <v>0.16320000000000001</v>
      </c>
      <c r="Q708" s="18"/>
    </row>
    <row r="709" spans="1:17" s="1" customFormat="1" ht="20.100000000000001" customHeight="1" x14ac:dyDescent="0.15">
      <c r="A709" s="10">
        <v>707</v>
      </c>
      <c r="B709" s="25" t="s">
        <v>2797</v>
      </c>
      <c r="C709" s="8" t="s">
        <v>2798</v>
      </c>
      <c r="D709" s="31" t="s">
        <v>2724</v>
      </c>
      <c r="E709" s="6" t="s">
        <v>198</v>
      </c>
      <c r="F709" s="25">
        <v>8</v>
      </c>
      <c r="G709" s="11"/>
      <c r="H709" s="12"/>
      <c r="I709" s="12"/>
      <c r="J709" s="6"/>
      <c r="K709" s="12"/>
      <c r="L709" s="25">
        <v>17.399999999999999</v>
      </c>
      <c r="M709" s="6">
        <f t="shared" si="11"/>
        <v>139.19999999999999</v>
      </c>
      <c r="N709" s="6"/>
      <c r="O709" s="6" t="s">
        <v>2799</v>
      </c>
      <c r="P709" s="15">
        <v>0.1416</v>
      </c>
      <c r="Q709" s="18"/>
    </row>
    <row r="710" spans="1:17" s="1" customFormat="1" ht="20.100000000000001" customHeight="1" x14ac:dyDescent="0.15">
      <c r="A710" s="10">
        <v>708</v>
      </c>
      <c r="B710" s="25" t="s">
        <v>2800</v>
      </c>
      <c r="C710" s="8" t="s">
        <v>2801</v>
      </c>
      <c r="D710" s="31" t="s">
        <v>2724</v>
      </c>
      <c r="E710" s="6" t="s">
        <v>198</v>
      </c>
      <c r="F710" s="25">
        <v>2</v>
      </c>
      <c r="G710" s="11"/>
      <c r="H710" s="12"/>
      <c r="I710" s="12"/>
      <c r="J710" s="6"/>
      <c r="K710" s="12"/>
      <c r="L710" s="25">
        <v>52.8</v>
      </c>
      <c r="M710" s="6">
        <f t="shared" si="11"/>
        <v>105.6</v>
      </c>
      <c r="N710" s="6"/>
      <c r="O710" s="6" t="s">
        <v>2802</v>
      </c>
      <c r="P710" s="15">
        <v>0.16919999999999999</v>
      </c>
      <c r="Q710" s="18"/>
    </row>
    <row r="711" spans="1:17" s="1" customFormat="1" ht="20.100000000000001" customHeight="1" x14ac:dyDescent="0.15">
      <c r="A711" s="10">
        <v>709</v>
      </c>
      <c r="B711" s="25" t="s">
        <v>2803</v>
      </c>
      <c r="C711" s="8" t="s">
        <v>2804</v>
      </c>
      <c r="D711" s="31" t="s">
        <v>2724</v>
      </c>
      <c r="E711" s="6" t="s">
        <v>198</v>
      </c>
      <c r="F711" s="25">
        <v>2</v>
      </c>
      <c r="G711" s="11"/>
      <c r="H711" s="12"/>
      <c r="I711" s="12"/>
      <c r="J711" s="6"/>
      <c r="K711" s="12"/>
      <c r="L711" s="25">
        <v>52.8</v>
      </c>
      <c r="M711" s="6">
        <f t="shared" si="11"/>
        <v>105.6</v>
      </c>
      <c r="N711" s="6"/>
      <c r="O711" s="6" t="s">
        <v>2802</v>
      </c>
      <c r="P711" s="15">
        <v>0.16919999999999999</v>
      </c>
      <c r="Q711" s="18"/>
    </row>
    <row r="712" spans="1:17" s="1" customFormat="1" ht="20.100000000000001" customHeight="1" x14ac:dyDescent="0.15">
      <c r="A712" s="10">
        <v>710</v>
      </c>
      <c r="B712" s="25" t="s">
        <v>2805</v>
      </c>
      <c r="C712" s="8" t="s">
        <v>2806</v>
      </c>
      <c r="D712" s="31" t="s">
        <v>2724</v>
      </c>
      <c r="E712" s="6" t="s">
        <v>198</v>
      </c>
      <c r="F712" s="25">
        <v>1</v>
      </c>
      <c r="G712" s="11"/>
      <c r="H712" s="12"/>
      <c r="I712" s="12"/>
      <c r="J712" s="6"/>
      <c r="K712" s="12"/>
      <c r="L712" s="25">
        <v>52.8</v>
      </c>
      <c r="M712" s="6">
        <f t="shared" si="11"/>
        <v>52.8</v>
      </c>
      <c r="N712" s="6"/>
      <c r="O712" s="6" t="s">
        <v>2802</v>
      </c>
      <c r="P712" s="15">
        <v>8.4599999999999995E-2</v>
      </c>
      <c r="Q712" s="18"/>
    </row>
    <row r="713" spans="1:17" s="1" customFormat="1" ht="20.100000000000001" customHeight="1" x14ac:dyDescent="0.15">
      <c r="A713" s="10">
        <v>711</v>
      </c>
      <c r="B713" s="25" t="s">
        <v>2807</v>
      </c>
      <c r="C713" s="8" t="s">
        <v>2808</v>
      </c>
      <c r="D713" s="31" t="s">
        <v>2724</v>
      </c>
      <c r="E713" s="6" t="s">
        <v>198</v>
      </c>
      <c r="F713" s="25">
        <v>1</v>
      </c>
      <c r="G713" s="11"/>
      <c r="H713" s="12"/>
      <c r="I713" s="12"/>
      <c r="J713" s="6"/>
      <c r="K713" s="12"/>
      <c r="L713" s="25">
        <v>52.8</v>
      </c>
      <c r="M713" s="6">
        <f t="shared" si="11"/>
        <v>52.8</v>
      </c>
      <c r="N713" s="6"/>
      <c r="O713" s="6" t="s">
        <v>2802</v>
      </c>
      <c r="P713" s="15">
        <v>8.4599999999999995E-2</v>
      </c>
      <c r="Q713" s="18"/>
    </row>
    <row r="714" spans="1:17" s="1" customFormat="1" ht="20.100000000000001" customHeight="1" x14ac:dyDescent="0.15">
      <c r="A714" s="10">
        <v>712</v>
      </c>
      <c r="B714" s="25" t="s">
        <v>2809</v>
      </c>
      <c r="C714" s="8" t="s">
        <v>2810</v>
      </c>
      <c r="D714" s="31" t="s">
        <v>2724</v>
      </c>
      <c r="E714" s="6" t="s">
        <v>198</v>
      </c>
      <c r="F714" s="25">
        <v>16</v>
      </c>
      <c r="G714" s="11"/>
      <c r="H714" s="12"/>
      <c r="I714" s="12"/>
      <c r="J714" s="6"/>
      <c r="K714" s="12"/>
      <c r="L714" s="25">
        <v>29.8</v>
      </c>
      <c r="M714" s="6">
        <f t="shared" si="11"/>
        <v>476.8</v>
      </c>
      <c r="N714" s="6"/>
      <c r="O714" s="6" t="s">
        <v>2811</v>
      </c>
      <c r="P714" s="15">
        <v>0.42048000000000002</v>
      </c>
      <c r="Q714" s="18"/>
    </row>
    <row r="715" spans="1:17" s="1" customFormat="1" ht="20.100000000000001" customHeight="1" x14ac:dyDescent="0.15">
      <c r="A715" s="10">
        <v>713</v>
      </c>
      <c r="B715" s="25" t="s">
        <v>2812</v>
      </c>
      <c r="C715" s="8" t="s">
        <v>2813</v>
      </c>
      <c r="D715" s="31" t="s">
        <v>2724</v>
      </c>
      <c r="E715" s="6" t="s">
        <v>198</v>
      </c>
      <c r="F715" s="25">
        <v>6</v>
      </c>
      <c r="G715" s="11"/>
      <c r="H715" s="12"/>
      <c r="I715" s="12"/>
      <c r="J715" s="6"/>
      <c r="K715" s="12"/>
      <c r="L715" s="25">
        <v>51.2</v>
      </c>
      <c r="M715" s="6">
        <f t="shared" si="11"/>
        <v>307.20000000000005</v>
      </c>
      <c r="N715" s="6"/>
      <c r="O715" s="6" t="s">
        <v>2814</v>
      </c>
      <c r="P715" s="15">
        <v>0.48599999999999999</v>
      </c>
      <c r="Q715" s="18"/>
    </row>
    <row r="716" spans="1:17" s="1" customFormat="1" ht="20.100000000000001" customHeight="1" x14ac:dyDescent="0.15">
      <c r="A716" s="10">
        <v>714</v>
      </c>
      <c r="B716" s="25" t="s">
        <v>2815</v>
      </c>
      <c r="C716" s="8" t="s">
        <v>2816</v>
      </c>
      <c r="D716" s="31" t="s">
        <v>2724</v>
      </c>
      <c r="E716" s="6" t="s">
        <v>198</v>
      </c>
      <c r="F716" s="25">
        <v>6</v>
      </c>
      <c r="G716" s="11"/>
      <c r="H716" s="12"/>
      <c r="I716" s="12"/>
      <c r="J716" s="6"/>
      <c r="K716" s="12"/>
      <c r="L716" s="25">
        <v>51.2</v>
      </c>
      <c r="M716" s="6">
        <f t="shared" si="11"/>
        <v>307.20000000000005</v>
      </c>
      <c r="N716" s="6"/>
      <c r="O716" s="6" t="s">
        <v>2814</v>
      </c>
      <c r="P716" s="15">
        <v>0.48599999999999999</v>
      </c>
      <c r="Q716" s="18"/>
    </row>
    <row r="717" spans="1:17" s="1" customFormat="1" ht="20.100000000000001" customHeight="1" x14ac:dyDescent="0.15">
      <c r="A717" s="10">
        <v>715</v>
      </c>
      <c r="B717" s="25" t="s">
        <v>2817</v>
      </c>
      <c r="C717" s="8" t="s">
        <v>2818</v>
      </c>
      <c r="D717" s="31" t="s">
        <v>2724</v>
      </c>
      <c r="E717" s="6" t="s">
        <v>198</v>
      </c>
      <c r="F717" s="25">
        <v>3</v>
      </c>
      <c r="G717" s="11"/>
      <c r="H717" s="12"/>
      <c r="I717" s="12"/>
      <c r="J717" s="6"/>
      <c r="K717" s="12"/>
      <c r="L717" s="25">
        <v>51.2</v>
      </c>
      <c r="M717" s="6">
        <f t="shared" si="11"/>
        <v>153.60000000000002</v>
      </c>
      <c r="N717" s="6"/>
      <c r="O717" s="6" t="s">
        <v>2814</v>
      </c>
      <c r="P717" s="15">
        <v>0.24299999999999999</v>
      </c>
      <c r="Q717" s="18"/>
    </row>
    <row r="718" spans="1:17" s="1" customFormat="1" ht="20.100000000000001" customHeight="1" x14ac:dyDescent="0.15">
      <c r="A718" s="10">
        <v>716</v>
      </c>
      <c r="B718" s="25" t="s">
        <v>2819</v>
      </c>
      <c r="C718" s="8" t="s">
        <v>2820</v>
      </c>
      <c r="D718" s="31" t="s">
        <v>2724</v>
      </c>
      <c r="E718" s="6" t="s">
        <v>198</v>
      </c>
      <c r="F718" s="25">
        <v>3</v>
      </c>
      <c r="G718" s="11"/>
      <c r="H718" s="12"/>
      <c r="I718" s="12"/>
      <c r="J718" s="6"/>
      <c r="K718" s="12"/>
      <c r="L718" s="25">
        <v>51.2</v>
      </c>
      <c r="M718" s="6">
        <f t="shared" si="11"/>
        <v>153.60000000000002</v>
      </c>
      <c r="N718" s="6"/>
      <c r="O718" s="6" t="s">
        <v>2814</v>
      </c>
      <c r="P718" s="15">
        <v>0.24299999999999999</v>
      </c>
      <c r="Q718" s="18"/>
    </row>
    <row r="719" spans="1:17" s="1" customFormat="1" ht="20.100000000000001" customHeight="1" x14ac:dyDescent="0.15">
      <c r="A719" s="10">
        <v>717</v>
      </c>
      <c r="B719" s="25" t="s">
        <v>2821</v>
      </c>
      <c r="C719" s="8" t="s">
        <v>2822</v>
      </c>
      <c r="D719" s="31" t="s">
        <v>2724</v>
      </c>
      <c r="E719" s="6" t="s">
        <v>198</v>
      </c>
      <c r="F719" s="25">
        <v>2</v>
      </c>
      <c r="G719" s="11"/>
      <c r="H719" s="12"/>
      <c r="I719" s="12"/>
      <c r="J719" s="6"/>
      <c r="K719" s="12"/>
      <c r="L719" s="25">
        <v>21.7</v>
      </c>
      <c r="M719" s="6">
        <f t="shared" si="11"/>
        <v>43.4</v>
      </c>
      <c r="N719" s="6"/>
      <c r="O719" s="6" t="s">
        <v>2823</v>
      </c>
      <c r="P719" s="15">
        <v>4.4400000000000002E-2</v>
      </c>
      <c r="Q719" s="18"/>
    </row>
    <row r="720" spans="1:17" s="1" customFormat="1" ht="20.100000000000001" customHeight="1" x14ac:dyDescent="0.15">
      <c r="A720" s="10">
        <v>718</v>
      </c>
      <c r="B720" s="25" t="s">
        <v>2824</v>
      </c>
      <c r="C720" s="8" t="s">
        <v>2825</v>
      </c>
      <c r="D720" s="31" t="s">
        <v>2724</v>
      </c>
      <c r="E720" s="6" t="s">
        <v>198</v>
      </c>
      <c r="F720" s="25">
        <v>2</v>
      </c>
      <c r="G720" s="11"/>
      <c r="H720" s="12"/>
      <c r="I720" s="12"/>
      <c r="J720" s="6"/>
      <c r="K720" s="12"/>
      <c r="L720" s="25">
        <v>22</v>
      </c>
      <c r="M720" s="6">
        <f t="shared" si="11"/>
        <v>44</v>
      </c>
      <c r="N720" s="6"/>
      <c r="O720" s="6" t="s">
        <v>2826</v>
      </c>
      <c r="P720" s="15">
        <v>4.4999999999999998E-2</v>
      </c>
      <c r="Q720" s="18"/>
    </row>
    <row r="721" spans="1:17" s="1" customFormat="1" ht="20.100000000000001" customHeight="1" x14ac:dyDescent="0.15">
      <c r="A721" s="10">
        <v>719</v>
      </c>
      <c r="B721" s="25" t="s">
        <v>2827</v>
      </c>
      <c r="C721" s="8" t="s">
        <v>2828</v>
      </c>
      <c r="D721" s="31" t="s">
        <v>2724</v>
      </c>
      <c r="E721" s="6" t="s">
        <v>198</v>
      </c>
      <c r="F721" s="25">
        <v>24</v>
      </c>
      <c r="G721" s="11"/>
      <c r="H721" s="12"/>
      <c r="I721" s="12"/>
      <c r="J721" s="6"/>
      <c r="K721" s="12"/>
      <c r="L721" s="25">
        <v>53.9</v>
      </c>
      <c r="M721" s="6">
        <f t="shared" si="11"/>
        <v>1293.5999999999999</v>
      </c>
      <c r="N721" s="6"/>
      <c r="O721" s="6" t="s">
        <v>2829</v>
      </c>
      <c r="P721" s="15">
        <v>1.4256</v>
      </c>
      <c r="Q721" s="18"/>
    </row>
    <row r="722" spans="1:17" s="1" customFormat="1" ht="20.100000000000001" customHeight="1" x14ac:dyDescent="0.15">
      <c r="A722" s="10">
        <v>720</v>
      </c>
      <c r="B722" s="25" t="s">
        <v>2830</v>
      </c>
      <c r="C722" s="8" t="s">
        <v>2831</v>
      </c>
      <c r="D722" s="31" t="s">
        <v>2724</v>
      </c>
      <c r="E722" s="6" t="s">
        <v>198</v>
      </c>
      <c r="F722" s="25">
        <v>1</v>
      </c>
      <c r="G722" s="11"/>
      <c r="H722" s="12"/>
      <c r="I722" s="12"/>
      <c r="J722" s="6"/>
      <c r="K722" s="12"/>
      <c r="L722" s="25">
        <v>51.4</v>
      </c>
      <c r="M722" s="6">
        <f t="shared" si="11"/>
        <v>51.4</v>
      </c>
      <c r="N722" s="6"/>
      <c r="O722" s="6" t="s">
        <v>2832</v>
      </c>
      <c r="P722" s="15">
        <v>8.8020000000000001E-2</v>
      </c>
      <c r="Q722" s="18"/>
    </row>
    <row r="723" spans="1:17" s="1" customFormat="1" ht="20.100000000000001" customHeight="1" x14ac:dyDescent="0.15">
      <c r="A723" s="10">
        <v>721</v>
      </c>
      <c r="B723" s="25" t="s">
        <v>2833</v>
      </c>
      <c r="C723" s="8" t="s">
        <v>2834</v>
      </c>
      <c r="D723" s="31" t="s">
        <v>2724</v>
      </c>
      <c r="E723" s="6" t="s">
        <v>198</v>
      </c>
      <c r="F723" s="25">
        <v>1</v>
      </c>
      <c r="G723" s="11"/>
      <c r="H723" s="12"/>
      <c r="I723" s="12"/>
      <c r="J723" s="6"/>
      <c r="K723" s="12"/>
      <c r="L723" s="25">
        <v>48.2</v>
      </c>
      <c r="M723" s="6">
        <f t="shared" si="11"/>
        <v>48.2</v>
      </c>
      <c r="N723" s="6"/>
      <c r="O723" s="6" t="s">
        <v>2835</v>
      </c>
      <c r="P723" s="15">
        <v>5.8680000000000003E-2</v>
      </c>
      <c r="Q723" s="18"/>
    </row>
    <row r="724" spans="1:17" s="1" customFormat="1" ht="20.100000000000001" customHeight="1" x14ac:dyDescent="0.15">
      <c r="A724" s="10">
        <v>722</v>
      </c>
      <c r="B724" s="25" t="s">
        <v>2836</v>
      </c>
      <c r="C724" s="8" t="s">
        <v>2837</v>
      </c>
      <c r="D724" s="31" t="s">
        <v>2724</v>
      </c>
      <c r="E724" s="6" t="s">
        <v>198</v>
      </c>
      <c r="F724" s="25">
        <v>1</v>
      </c>
      <c r="G724" s="11"/>
      <c r="H724" s="12"/>
      <c r="I724" s="12"/>
      <c r="J724" s="6"/>
      <c r="K724" s="12"/>
      <c r="L724" s="25">
        <v>48.2</v>
      </c>
      <c r="M724" s="6">
        <f t="shared" si="11"/>
        <v>48.2</v>
      </c>
      <c r="N724" s="6"/>
      <c r="O724" s="6" t="s">
        <v>2835</v>
      </c>
      <c r="P724" s="15">
        <v>5.8680000000000003E-2</v>
      </c>
      <c r="Q724" s="18"/>
    </row>
    <row r="725" spans="1:17" s="1" customFormat="1" ht="20.100000000000001" customHeight="1" x14ac:dyDescent="0.15">
      <c r="A725" s="10">
        <v>723</v>
      </c>
      <c r="B725" s="25" t="s">
        <v>2838</v>
      </c>
      <c r="C725" s="8" t="s">
        <v>2839</v>
      </c>
      <c r="D725" s="31" t="s">
        <v>2724</v>
      </c>
      <c r="E725" s="6" t="s">
        <v>198</v>
      </c>
      <c r="F725" s="25">
        <v>4</v>
      </c>
      <c r="G725" s="11"/>
      <c r="H725" s="12"/>
      <c r="I725" s="12"/>
      <c r="J725" s="6"/>
      <c r="K725" s="12"/>
      <c r="L725" s="25">
        <v>49.9</v>
      </c>
      <c r="M725" s="6">
        <f t="shared" si="11"/>
        <v>199.6</v>
      </c>
      <c r="N725" s="6"/>
      <c r="O725" s="6" t="s">
        <v>2835</v>
      </c>
      <c r="P725" s="15">
        <v>0.23472000000000001</v>
      </c>
      <c r="Q725" s="18"/>
    </row>
    <row r="726" spans="1:17" s="1" customFormat="1" ht="20.100000000000001" customHeight="1" x14ac:dyDescent="0.15">
      <c r="A726" s="10">
        <v>724</v>
      </c>
      <c r="B726" s="25" t="s">
        <v>2840</v>
      </c>
      <c r="C726" s="8" t="s">
        <v>2841</v>
      </c>
      <c r="D726" s="31" t="s">
        <v>2724</v>
      </c>
      <c r="E726" s="6" t="s">
        <v>198</v>
      </c>
      <c r="F726" s="25">
        <v>4</v>
      </c>
      <c r="G726" s="11"/>
      <c r="H726" s="12"/>
      <c r="I726" s="12"/>
      <c r="J726" s="6"/>
      <c r="K726" s="12"/>
      <c r="L726" s="25">
        <v>23.9</v>
      </c>
      <c r="M726" s="6">
        <f t="shared" si="11"/>
        <v>95.6</v>
      </c>
      <c r="N726" s="6"/>
      <c r="O726" s="6" t="s">
        <v>2842</v>
      </c>
      <c r="P726" s="15">
        <v>7.6319999999999999E-2</v>
      </c>
      <c r="Q726" s="18"/>
    </row>
    <row r="727" spans="1:17" s="1" customFormat="1" ht="20.100000000000001" customHeight="1" x14ac:dyDescent="0.15">
      <c r="A727" s="10">
        <v>725</v>
      </c>
      <c r="B727" s="25" t="s">
        <v>2843</v>
      </c>
      <c r="C727" s="8" t="s">
        <v>2844</v>
      </c>
      <c r="D727" s="31" t="s">
        <v>2724</v>
      </c>
      <c r="E727" s="6" t="s">
        <v>198</v>
      </c>
      <c r="F727" s="25">
        <v>1</v>
      </c>
      <c r="G727" s="11"/>
      <c r="H727" s="12"/>
      <c r="I727" s="12"/>
      <c r="J727" s="6"/>
      <c r="K727" s="12"/>
      <c r="L727" s="25">
        <v>27.1</v>
      </c>
      <c r="M727" s="6">
        <f t="shared" si="11"/>
        <v>27.1</v>
      </c>
      <c r="N727" s="6"/>
      <c r="O727" s="6" t="s">
        <v>2845</v>
      </c>
      <c r="P727" s="15">
        <v>2.3040000000000001E-2</v>
      </c>
      <c r="Q727" s="18"/>
    </row>
    <row r="728" spans="1:17" s="1" customFormat="1" ht="20.100000000000001" customHeight="1" x14ac:dyDescent="0.15">
      <c r="A728" s="10">
        <v>726</v>
      </c>
      <c r="B728" s="25" t="s">
        <v>2846</v>
      </c>
      <c r="C728" s="8" t="s">
        <v>2847</v>
      </c>
      <c r="D728" s="31" t="s">
        <v>2724</v>
      </c>
      <c r="E728" s="6" t="s">
        <v>198</v>
      </c>
      <c r="F728" s="25">
        <v>1</v>
      </c>
      <c r="G728" s="11"/>
      <c r="H728" s="12"/>
      <c r="I728" s="12"/>
      <c r="J728" s="6"/>
      <c r="K728" s="12"/>
      <c r="L728" s="25">
        <v>27.1</v>
      </c>
      <c r="M728" s="6">
        <f t="shared" si="11"/>
        <v>27.1</v>
      </c>
      <c r="N728" s="6"/>
      <c r="O728" s="6" t="s">
        <v>2845</v>
      </c>
      <c r="P728" s="15">
        <v>2.3040000000000001E-2</v>
      </c>
      <c r="Q728" s="18"/>
    </row>
    <row r="729" spans="1:17" s="1" customFormat="1" ht="20.100000000000001" customHeight="1" x14ac:dyDescent="0.15">
      <c r="A729" s="10">
        <v>727</v>
      </c>
      <c r="B729" s="25" t="s">
        <v>2848</v>
      </c>
      <c r="C729" s="8" t="s">
        <v>2849</v>
      </c>
      <c r="D729" s="31" t="s">
        <v>2724</v>
      </c>
      <c r="E729" s="6" t="s">
        <v>198</v>
      </c>
      <c r="F729" s="25">
        <v>4</v>
      </c>
      <c r="G729" s="11"/>
      <c r="H729" s="12"/>
      <c r="I729" s="12"/>
      <c r="J729" s="6"/>
      <c r="K729" s="12"/>
      <c r="L729" s="25">
        <v>25.3</v>
      </c>
      <c r="M729" s="6">
        <f t="shared" ref="M729:M792" si="12">L729*F729</f>
        <v>101.2</v>
      </c>
      <c r="N729" s="6"/>
      <c r="O729" s="6" t="s">
        <v>2850</v>
      </c>
      <c r="P729" s="15">
        <v>8.3519999999999997E-2</v>
      </c>
      <c r="Q729" s="18"/>
    </row>
    <row r="730" spans="1:17" s="1" customFormat="1" ht="20.100000000000001" customHeight="1" x14ac:dyDescent="0.15">
      <c r="A730" s="10">
        <v>728</v>
      </c>
      <c r="B730" s="25" t="s">
        <v>2851</v>
      </c>
      <c r="C730" s="8" t="s">
        <v>2852</v>
      </c>
      <c r="D730" s="31" t="s">
        <v>2724</v>
      </c>
      <c r="E730" s="6" t="s">
        <v>198</v>
      </c>
      <c r="F730" s="25">
        <v>34</v>
      </c>
      <c r="G730" s="11"/>
      <c r="H730" s="12"/>
      <c r="I730" s="12"/>
      <c r="J730" s="6"/>
      <c r="K730" s="12"/>
      <c r="L730" s="25">
        <v>42.2</v>
      </c>
      <c r="M730" s="6">
        <f t="shared" si="12"/>
        <v>1434.8000000000002</v>
      </c>
      <c r="N730" s="6"/>
      <c r="O730" s="6" t="s">
        <v>2853</v>
      </c>
      <c r="P730" s="15">
        <v>1.4585999999999999</v>
      </c>
      <c r="Q730" s="18"/>
    </row>
    <row r="731" spans="1:17" s="1" customFormat="1" ht="20.100000000000001" customHeight="1" x14ac:dyDescent="0.15">
      <c r="A731" s="10">
        <v>729</v>
      </c>
      <c r="B731" s="25" t="s">
        <v>2854</v>
      </c>
      <c r="C731" s="8" t="s">
        <v>2855</v>
      </c>
      <c r="D731" s="31" t="s">
        <v>2724</v>
      </c>
      <c r="E731" s="6" t="s">
        <v>198</v>
      </c>
      <c r="F731" s="25">
        <v>4</v>
      </c>
      <c r="G731" s="11"/>
      <c r="H731" s="12"/>
      <c r="I731" s="12"/>
      <c r="J731" s="6"/>
      <c r="K731" s="12"/>
      <c r="L731" s="25">
        <v>46.5</v>
      </c>
      <c r="M731" s="6">
        <f t="shared" si="12"/>
        <v>186</v>
      </c>
      <c r="N731" s="6"/>
      <c r="O731" s="6" t="s">
        <v>2856</v>
      </c>
      <c r="P731" s="15">
        <v>0.40039999999999998</v>
      </c>
      <c r="Q731" s="18"/>
    </row>
    <row r="732" spans="1:17" s="1" customFormat="1" ht="20.100000000000001" customHeight="1" x14ac:dyDescent="0.15">
      <c r="A732" s="10">
        <v>730</v>
      </c>
      <c r="B732" s="25" t="s">
        <v>2857</v>
      </c>
      <c r="C732" s="8" t="s">
        <v>2858</v>
      </c>
      <c r="D732" s="31" t="s">
        <v>2724</v>
      </c>
      <c r="E732" s="6" t="s">
        <v>198</v>
      </c>
      <c r="F732" s="25">
        <v>8</v>
      </c>
      <c r="G732" s="11"/>
      <c r="H732" s="12"/>
      <c r="I732" s="12"/>
      <c r="J732" s="6"/>
      <c r="K732" s="12"/>
      <c r="L732" s="25">
        <v>45.3</v>
      </c>
      <c r="M732" s="6">
        <f t="shared" si="12"/>
        <v>362.4</v>
      </c>
      <c r="N732" s="6"/>
      <c r="O732" s="6" t="s">
        <v>2725</v>
      </c>
      <c r="P732" s="15">
        <v>0.57199999999999995</v>
      </c>
      <c r="Q732" s="18"/>
    </row>
    <row r="733" spans="1:17" s="1" customFormat="1" ht="20.100000000000001" customHeight="1" x14ac:dyDescent="0.15">
      <c r="A733" s="10">
        <v>731</v>
      </c>
      <c r="B733" s="25" t="s">
        <v>2859</v>
      </c>
      <c r="C733" s="8" t="s">
        <v>2860</v>
      </c>
      <c r="D733" s="31" t="s">
        <v>2724</v>
      </c>
      <c r="E733" s="6" t="s">
        <v>198</v>
      </c>
      <c r="F733" s="25">
        <v>2</v>
      </c>
      <c r="G733" s="11"/>
      <c r="H733" s="12"/>
      <c r="I733" s="12"/>
      <c r="J733" s="6"/>
      <c r="K733" s="12"/>
      <c r="L733" s="25">
        <v>45.3</v>
      </c>
      <c r="M733" s="6">
        <f t="shared" si="12"/>
        <v>90.6</v>
      </c>
      <c r="N733" s="6"/>
      <c r="O733" s="6" t="s">
        <v>2725</v>
      </c>
      <c r="P733" s="15">
        <v>0.14299999999999999</v>
      </c>
      <c r="Q733" s="18"/>
    </row>
    <row r="734" spans="1:17" s="1" customFormat="1" ht="20.100000000000001" customHeight="1" x14ac:dyDescent="0.15">
      <c r="A734" s="10">
        <v>732</v>
      </c>
      <c r="B734" s="25" t="s">
        <v>2861</v>
      </c>
      <c r="C734" s="8" t="s">
        <v>2862</v>
      </c>
      <c r="D734" s="31" t="s">
        <v>2724</v>
      </c>
      <c r="E734" s="6" t="s">
        <v>198</v>
      </c>
      <c r="F734" s="25">
        <v>4</v>
      </c>
      <c r="G734" s="11"/>
      <c r="H734" s="12"/>
      <c r="I734" s="12"/>
      <c r="J734" s="6"/>
      <c r="K734" s="12"/>
      <c r="L734" s="25">
        <v>45.3</v>
      </c>
      <c r="M734" s="6">
        <f t="shared" si="12"/>
        <v>181.2</v>
      </c>
      <c r="N734" s="6"/>
      <c r="O734" s="6" t="s">
        <v>2725</v>
      </c>
      <c r="P734" s="15">
        <v>0.28599999999999998</v>
      </c>
      <c r="Q734" s="18"/>
    </row>
    <row r="735" spans="1:17" s="1" customFormat="1" ht="20.100000000000001" customHeight="1" x14ac:dyDescent="0.15">
      <c r="A735" s="10">
        <v>733</v>
      </c>
      <c r="B735" s="25" t="s">
        <v>2863</v>
      </c>
      <c r="C735" s="8" t="s">
        <v>2864</v>
      </c>
      <c r="D735" s="31" t="s">
        <v>2724</v>
      </c>
      <c r="E735" s="6" t="s">
        <v>198</v>
      </c>
      <c r="F735" s="25">
        <v>4</v>
      </c>
      <c r="G735" s="11"/>
      <c r="H735" s="12"/>
      <c r="I735" s="12"/>
      <c r="J735" s="6"/>
      <c r="K735" s="12"/>
      <c r="L735" s="25">
        <v>45.2</v>
      </c>
      <c r="M735" s="6">
        <f t="shared" si="12"/>
        <v>180.8</v>
      </c>
      <c r="N735" s="6"/>
      <c r="O735" s="6" t="s">
        <v>2725</v>
      </c>
      <c r="P735" s="15">
        <v>0.28599999999999998</v>
      </c>
      <c r="Q735" s="18"/>
    </row>
    <row r="736" spans="1:17" s="1" customFormat="1" ht="20.100000000000001" customHeight="1" x14ac:dyDescent="0.15">
      <c r="A736" s="10">
        <v>734</v>
      </c>
      <c r="B736" s="25" t="s">
        <v>2865</v>
      </c>
      <c r="C736" s="8" t="s">
        <v>2866</v>
      </c>
      <c r="D736" s="31" t="s">
        <v>2724</v>
      </c>
      <c r="E736" s="6" t="s">
        <v>198</v>
      </c>
      <c r="F736" s="25">
        <v>4</v>
      </c>
      <c r="G736" s="11"/>
      <c r="H736" s="12"/>
      <c r="I736" s="12"/>
      <c r="J736" s="6"/>
      <c r="K736" s="12"/>
      <c r="L736" s="25">
        <v>87.9</v>
      </c>
      <c r="M736" s="6">
        <f t="shared" si="12"/>
        <v>351.6</v>
      </c>
      <c r="N736" s="6"/>
      <c r="O736" s="6" t="s">
        <v>2867</v>
      </c>
      <c r="P736" s="15">
        <v>0.35759999999999997</v>
      </c>
      <c r="Q736" s="18"/>
    </row>
    <row r="737" spans="1:17" s="1" customFormat="1" ht="20.100000000000001" customHeight="1" x14ac:dyDescent="0.15">
      <c r="A737" s="10">
        <v>735</v>
      </c>
      <c r="B737" s="25" t="s">
        <v>2868</v>
      </c>
      <c r="C737" s="8" t="s">
        <v>2869</v>
      </c>
      <c r="D737" s="31" t="s">
        <v>2724</v>
      </c>
      <c r="E737" s="6" t="s">
        <v>198</v>
      </c>
      <c r="F737" s="25">
        <v>48</v>
      </c>
      <c r="G737" s="11"/>
      <c r="H737" s="12"/>
      <c r="I737" s="12"/>
      <c r="J737" s="6"/>
      <c r="K737" s="12"/>
      <c r="L737" s="25">
        <v>62.2</v>
      </c>
      <c r="M737" s="6">
        <f t="shared" si="12"/>
        <v>2985.6000000000004</v>
      </c>
      <c r="N737" s="6"/>
      <c r="O737" s="6" t="s">
        <v>2870</v>
      </c>
      <c r="P737" s="15">
        <v>3.2688000000000001</v>
      </c>
      <c r="Q737" s="18"/>
    </row>
    <row r="738" spans="1:17" s="1" customFormat="1" ht="20.100000000000001" customHeight="1" x14ac:dyDescent="0.15">
      <c r="A738" s="10">
        <v>736</v>
      </c>
      <c r="B738" s="25" t="s">
        <v>2871</v>
      </c>
      <c r="C738" s="8" t="s">
        <v>2872</v>
      </c>
      <c r="D738" s="31" t="s">
        <v>2724</v>
      </c>
      <c r="E738" s="6" t="s">
        <v>198</v>
      </c>
      <c r="F738" s="25">
        <v>16</v>
      </c>
      <c r="G738" s="11"/>
      <c r="H738" s="12"/>
      <c r="I738" s="12"/>
      <c r="J738" s="6"/>
      <c r="K738" s="12"/>
      <c r="L738" s="25">
        <v>60.1</v>
      </c>
      <c r="M738" s="6">
        <f t="shared" si="12"/>
        <v>961.6</v>
      </c>
      <c r="N738" s="6"/>
      <c r="O738" s="6" t="s">
        <v>2873</v>
      </c>
      <c r="P738" s="15">
        <v>1.0511999999999999</v>
      </c>
      <c r="Q738" s="18"/>
    </row>
    <row r="739" spans="1:17" s="1" customFormat="1" ht="20.100000000000001" customHeight="1" x14ac:dyDescent="0.15">
      <c r="A739" s="10">
        <v>737</v>
      </c>
      <c r="B739" s="25" t="s">
        <v>2874</v>
      </c>
      <c r="C739" s="8" t="s">
        <v>2875</v>
      </c>
      <c r="D739" s="31" t="s">
        <v>2724</v>
      </c>
      <c r="E739" s="6" t="s">
        <v>198</v>
      </c>
      <c r="F739" s="25">
        <v>8</v>
      </c>
      <c r="G739" s="11"/>
      <c r="H739" s="12"/>
      <c r="I739" s="12"/>
      <c r="J739" s="6"/>
      <c r="K739" s="12"/>
      <c r="L739" s="25">
        <v>59.9</v>
      </c>
      <c r="M739" s="6">
        <f t="shared" si="12"/>
        <v>479.2</v>
      </c>
      <c r="N739" s="6"/>
      <c r="O739" s="6" t="s">
        <v>2876</v>
      </c>
      <c r="P739" s="15">
        <v>0.48959999999999998</v>
      </c>
      <c r="Q739" s="18"/>
    </row>
    <row r="740" spans="1:17" s="1" customFormat="1" ht="20.100000000000001" customHeight="1" x14ac:dyDescent="0.15">
      <c r="A740" s="10">
        <v>738</v>
      </c>
      <c r="B740" s="25" t="s">
        <v>2877</v>
      </c>
      <c r="C740" s="8" t="s">
        <v>2878</v>
      </c>
      <c r="D740" s="31" t="s">
        <v>2724</v>
      </c>
      <c r="E740" s="6" t="s">
        <v>198</v>
      </c>
      <c r="F740" s="25">
        <v>2</v>
      </c>
      <c r="G740" s="11"/>
      <c r="H740" s="12"/>
      <c r="I740" s="12"/>
      <c r="J740" s="6"/>
      <c r="K740" s="12"/>
      <c r="L740" s="25">
        <v>40.700000000000003</v>
      </c>
      <c r="M740" s="6">
        <f t="shared" si="12"/>
        <v>81.400000000000006</v>
      </c>
      <c r="N740" s="6"/>
      <c r="O740" s="6" t="s">
        <v>2879</v>
      </c>
      <c r="P740" s="15">
        <v>8.2799999999999999E-2</v>
      </c>
      <c r="Q740" s="18"/>
    </row>
    <row r="741" spans="1:17" s="1" customFormat="1" ht="20.100000000000001" customHeight="1" x14ac:dyDescent="0.15">
      <c r="A741" s="10">
        <v>739</v>
      </c>
      <c r="B741" s="25" t="s">
        <v>2880</v>
      </c>
      <c r="C741" s="8" t="s">
        <v>2881</v>
      </c>
      <c r="D741" s="31" t="s">
        <v>2724</v>
      </c>
      <c r="E741" s="6" t="s">
        <v>198</v>
      </c>
      <c r="F741" s="25">
        <v>2</v>
      </c>
      <c r="G741" s="11"/>
      <c r="H741" s="12"/>
      <c r="I741" s="12"/>
      <c r="J741" s="6"/>
      <c r="K741" s="12"/>
      <c r="L741" s="25">
        <v>40</v>
      </c>
      <c r="M741" s="6">
        <f t="shared" si="12"/>
        <v>80</v>
      </c>
      <c r="N741" s="6"/>
      <c r="O741" s="6" t="s">
        <v>2882</v>
      </c>
      <c r="P741" s="15">
        <v>8.0399999999999999E-2</v>
      </c>
      <c r="Q741" s="18"/>
    </row>
    <row r="742" spans="1:17" s="1" customFormat="1" ht="20.100000000000001" customHeight="1" x14ac:dyDescent="0.15">
      <c r="A742" s="10">
        <v>740</v>
      </c>
      <c r="B742" s="25" t="s">
        <v>2883</v>
      </c>
      <c r="C742" s="8" t="s">
        <v>2884</v>
      </c>
      <c r="D742" s="31" t="s">
        <v>2724</v>
      </c>
      <c r="E742" s="6" t="s">
        <v>198</v>
      </c>
      <c r="F742" s="25">
        <v>2</v>
      </c>
      <c r="G742" s="11"/>
      <c r="H742" s="12"/>
      <c r="I742" s="12"/>
      <c r="J742" s="6"/>
      <c r="K742" s="12"/>
      <c r="L742" s="25">
        <v>64.3</v>
      </c>
      <c r="M742" s="6">
        <f t="shared" si="12"/>
        <v>128.6</v>
      </c>
      <c r="N742" s="6"/>
      <c r="O742" s="6" t="s">
        <v>2885</v>
      </c>
      <c r="P742" s="15">
        <v>0.1308</v>
      </c>
      <c r="Q742" s="18"/>
    </row>
    <row r="743" spans="1:17" s="1" customFormat="1" ht="20.100000000000001" customHeight="1" x14ac:dyDescent="0.15">
      <c r="A743" s="10">
        <v>741</v>
      </c>
      <c r="B743" s="25" t="s">
        <v>2886</v>
      </c>
      <c r="C743" s="8" t="s">
        <v>2887</v>
      </c>
      <c r="D743" s="31" t="s">
        <v>2724</v>
      </c>
      <c r="E743" s="6" t="s">
        <v>198</v>
      </c>
      <c r="F743" s="25">
        <v>8</v>
      </c>
      <c r="G743" s="11"/>
      <c r="H743" s="12"/>
      <c r="I743" s="12"/>
      <c r="J743" s="6"/>
      <c r="K743" s="12"/>
      <c r="L743" s="25">
        <v>61.7</v>
      </c>
      <c r="M743" s="6">
        <f t="shared" si="12"/>
        <v>493.6</v>
      </c>
      <c r="N743" s="6"/>
      <c r="O743" s="6" t="s">
        <v>2888</v>
      </c>
      <c r="P743" s="15">
        <v>0.504</v>
      </c>
      <c r="Q743" s="18"/>
    </row>
    <row r="744" spans="1:17" s="1" customFormat="1" ht="20.100000000000001" customHeight="1" x14ac:dyDescent="0.15">
      <c r="A744" s="10">
        <v>742</v>
      </c>
      <c r="B744" s="25" t="s">
        <v>2889</v>
      </c>
      <c r="C744" s="8" t="s">
        <v>2890</v>
      </c>
      <c r="D744" s="31" t="s">
        <v>2724</v>
      </c>
      <c r="E744" s="6" t="s">
        <v>198</v>
      </c>
      <c r="F744" s="25">
        <v>8</v>
      </c>
      <c r="G744" s="11"/>
      <c r="H744" s="12"/>
      <c r="I744" s="12"/>
      <c r="J744" s="6"/>
      <c r="K744" s="12"/>
      <c r="L744" s="25">
        <v>64.3</v>
      </c>
      <c r="M744" s="6">
        <f t="shared" si="12"/>
        <v>514.4</v>
      </c>
      <c r="N744" s="6"/>
      <c r="O744" s="6" t="s">
        <v>2891</v>
      </c>
      <c r="P744" s="15">
        <v>0.56159999999999999</v>
      </c>
      <c r="Q744" s="18"/>
    </row>
    <row r="745" spans="1:17" s="1" customFormat="1" ht="20.100000000000001" customHeight="1" x14ac:dyDescent="0.15">
      <c r="A745" s="10">
        <v>743</v>
      </c>
      <c r="B745" s="25" t="s">
        <v>2892</v>
      </c>
      <c r="C745" s="8" t="s">
        <v>2893</v>
      </c>
      <c r="D745" s="31" t="s">
        <v>2724</v>
      </c>
      <c r="E745" s="6" t="s">
        <v>198</v>
      </c>
      <c r="F745" s="25">
        <v>2</v>
      </c>
      <c r="G745" s="11"/>
      <c r="H745" s="12"/>
      <c r="I745" s="12"/>
      <c r="J745" s="6"/>
      <c r="K745" s="12"/>
      <c r="L745" s="25">
        <v>86.1</v>
      </c>
      <c r="M745" s="6">
        <f t="shared" si="12"/>
        <v>172.2</v>
      </c>
      <c r="N745" s="6"/>
      <c r="O745" s="6" t="s">
        <v>2894</v>
      </c>
      <c r="P745" s="15">
        <v>0.17519999999999999</v>
      </c>
      <c r="Q745" s="18"/>
    </row>
    <row r="746" spans="1:17" s="1" customFormat="1" ht="20.100000000000001" customHeight="1" x14ac:dyDescent="0.15">
      <c r="A746" s="10">
        <v>744</v>
      </c>
      <c r="B746" s="25" t="s">
        <v>2895</v>
      </c>
      <c r="C746" s="8" t="s">
        <v>2896</v>
      </c>
      <c r="D746" s="31" t="s">
        <v>2724</v>
      </c>
      <c r="E746" s="6" t="s">
        <v>198</v>
      </c>
      <c r="F746" s="25">
        <v>2</v>
      </c>
      <c r="G746" s="11"/>
      <c r="H746" s="12"/>
      <c r="I746" s="12"/>
      <c r="J746" s="6"/>
      <c r="K746" s="12"/>
      <c r="L746" s="25">
        <v>84.3</v>
      </c>
      <c r="M746" s="6">
        <f t="shared" si="12"/>
        <v>168.6</v>
      </c>
      <c r="N746" s="6"/>
      <c r="O746" s="6" t="s">
        <v>2897</v>
      </c>
      <c r="P746" s="15">
        <v>0.1716</v>
      </c>
      <c r="Q746" s="18"/>
    </row>
    <row r="747" spans="1:17" s="1" customFormat="1" ht="20.100000000000001" customHeight="1" x14ac:dyDescent="0.15">
      <c r="A747" s="10">
        <v>745</v>
      </c>
      <c r="B747" s="25" t="s">
        <v>2898</v>
      </c>
      <c r="C747" s="8" t="s">
        <v>2899</v>
      </c>
      <c r="D747" s="31" t="s">
        <v>2900</v>
      </c>
      <c r="E747" s="6" t="s">
        <v>198</v>
      </c>
      <c r="F747" s="25">
        <v>1</v>
      </c>
      <c r="G747" s="11"/>
      <c r="H747" s="12"/>
      <c r="I747" s="12"/>
      <c r="J747" s="6"/>
      <c r="K747" s="12"/>
      <c r="L747" s="25">
        <v>431.1</v>
      </c>
      <c r="M747" s="6">
        <f t="shared" si="12"/>
        <v>431.1</v>
      </c>
      <c r="N747" s="6"/>
      <c r="O747" s="6" t="s">
        <v>2901</v>
      </c>
      <c r="P747" s="15">
        <v>1.0920780000000001</v>
      </c>
      <c r="Q747" s="18"/>
    </row>
    <row r="748" spans="1:17" s="1" customFormat="1" ht="20.100000000000001" customHeight="1" x14ac:dyDescent="0.15">
      <c r="A748" s="10">
        <v>746</v>
      </c>
      <c r="B748" s="25" t="s">
        <v>2902</v>
      </c>
      <c r="C748" s="8" t="s">
        <v>2903</v>
      </c>
      <c r="D748" s="31" t="s">
        <v>2900</v>
      </c>
      <c r="E748" s="6" t="s">
        <v>198</v>
      </c>
      <c r="F748" s="25">
        <v>1</v>
      </c>
      <c r="G748" s="11"/>
      <c r="H748" s="12"/>
      <c r="I748" s="12"/>
      <c r="J748" s="6"/>
      <c r="K748" s="12"/>
      <c r="L748" s="25">
        <v>431.1</v>
      </c>
      <c r="M748" s="6">
        <f t="shared" si="12"/>
        <v>431.1</v>
      </c>
      <c r="N748" s="6"/>
      <c r="O748" s="6" t="s">
        <v>2901</v>
      </c>
      <c r="P748" s="15">
        <v>1.0920780000000001</v>
      </c>
      <c r="Q748" s="18"/>
    </row>
    <row r="749" spans="1:17" s="1" customFormat="1" ht="20.100000000000001" customHeight="1" x14ac:dyDescent="0.15">
      <c r="A749" s="10">
        <v>747</v>
      </c>
      <c r="B749" s="25" t="s">
        <v>2904</v>
      </c>
      <c r="C749" s="8" t="s">
        <v>2905</v>
      </c>
      <c r="D749" s="31" t="s">
        <v>2900</v>
      </c>
      <c r="E749" s="6" t="s">
        <v>198</v>
      </c>
      <c r="F749" s="25">
        <v>1</v>
      </c>
      <c r="G749" s="11"/>
      <c r="H749" s="12"/>
      <c r="I749" s="12"/>
      <c r="J749" s="6"/>
      <c r="K749" s="12"/>
      <c r="L749" s="25">
        <v>424.1</v>
      </c>
      <c r="M749" s="6">
        <f t="shared" si="12"/>
        <v>424.1</v>
      </c>
      <c r="N749" s="6"/>
      <c r="O749" s="6" t="s">
        <v>2901</v>
      </c>
      <c r="P749" s="15">
        <v>1.0920780000000001</v>
      </c>
      <c r="Q749" s="18"/>
    </row>
    <row r="750" spans="1:17" s="1" customFormat="1" ht="20.100000000000001" customHeight="1" x14ac:dyDescent="0.15">
      <c r="A750" s="10">
        <v>748</v>
      </c>
      <c r="B750" s="25" t="s">
        <v>2906</v>
      </c>
      <c r="C750" s="8" t="s">
        <v>2907</v>
      </c>
      <c r="D750" s="31" t="s">
        <v>2900</v>
      </c>
      <c r="E750" s="6" t="s">
        <v>198</v>
      </c>
      <c r="F750" s="25">
        <v>1</v>
      </c>
      <c r="G750" s="11"/>
      <c r="H750" s="12"/>
      <c r="I750" s="12"/>
      <c r="J750" s="6"/>
      <c r="K750" s="12"/>
      <c r="L750" s="25">
        <v>424.1</v>
      </c>
      <c r="M750" s="6">
        <f t="shared" si="12"/>
        <v>424.1</v>
      </c>
      <c r="N750" s="6"/>
      <c r="O750" s="6" t="s">
        <v>2901</v>
      </c>
      <c r="P750" s="15">
        <v>1.0920780000000001</v>
      </c>
      <c r="Q750" s="18"/>
    </row>
    <row r="751" spans="1:17" s="1" customFormat="1" ht="20.100000000000001" customHeight="1" x14ac:dyDescent="0.15">
      <c r="A751" s="10">
        <v>749</v>
      </c>
      <c r="B751" s="25" t="s">
        <v>2908</v>
      </c>
      <c r="C751" s="8" t="s">
        <v>2909</v>
      </c>
      <c r="D751" s="31" t="s">
        <v>2900</v>
      </c>
      <c r="E751" s="6" t="s">
        <v>198</v>
      </c>
      <c r="F751" s="25">
        <v>1</v>
      </c>
      <c r="G751" s="11"/>
      <c r="H751" s="12"/>
      <c r="I751" s="12"/>
      <c r="J751" s="6"/>
      <c r="K751" s="12"/>
      <c r="L751" s="25">
        <v>378.1</v>
      </c>
      <c r="M751" s="6">
        <f t="shared" si="12"/>
        <v>378.1</v>
      </c>
      <c r="N751" s="6"/>
      <c r="O751" s="6" t="s">
        <v>2901</v>
      </c>
      <c r="P751" s="15">
        <v>1.0920780000000001</v>
      </c>
      <c r="Q751" s="18"/>
    </row>
    <row r="752" spans="1:17" s="1" customFormat="1" ht="20.100000000000001" customHeight="1" x14ac:dyDescent="0.15">
      <c r="A752" s="10">
        <v>750</v>
      </c>
      <c r="B752" s="25" t="s">
        <v>2910</v>
      </c>
      <c r="C752" s="8" t="s">
        <v>2911</v>
      </c>
      <c r="D752" s="31" t="s">
        <v>2900</v>
      </c>
      <c r="E752" s="6" t="s">
        <v>198</v>
      </c>
      <c r="F752" s="25">
        <v>1</v>
      </c>
      <c r="G752" s="11"/>
      <c r="H752" s="12"/>
      <c r="I752" s="12"/>
      <c r="J752" s="6"/>
      <c r="K752" s="12"/>
      <c r="L752" s="25">
        <v>378.1</v>
      </c>
      <c r="M752" s="6">
        <f t="shared" si="12"/>
        <v>378.1</v>
      </c>
      <c r="N752" s="6"/>
      <c r="O752" s="6" t="s">
        <v>2901</v>
      </c>
      <c r="P752" s="15">
        <v>1.0920780000000001</v>
      </c>
      <c r="Q752" s="18"/>
    </row>
    <row r="753" spans="1:17" s="1" customFormat="1" ht="20.100000000000001" customHeight="1" x14ac:dyDescent="0.15">
      <c r="A753" s="10">
        <v>751</v>
      </c>
      <c r="B753" s="25" t="s">
        <v>2912</v>
      </c>
      <c r="C753" s="8" t="s">
        <v>2913</v>
      </c>
      <c r="D753" s="31" t="s">
        <v>2900</v>
      </c>
      <c r="E753" s="6" t="s">
        <v>198</v>
      </c>
      <c r="F753" s="25">
        <v>1</v>
      </c>
      <c r="G753" s="11"/>
      <c r="H753" s="12"/>
      <c r="I753" s="12"/>
      <c r="J753" s="6"/>
      <c r="K753" s="12"/>
      <c r="L753" s="25">
        <v>378.1</v>
      </c>
      <c r="M753" s="6">
        <f t="shared" si="12"/>
        <v>378.1</v>
      </c>
      <c r="N753" s="6"/>
      <c r="O753" s="6" t="s">
        <v>2914</v>
      </c>
      <c r="P753" s="15">
        <v>0.98007</v>
      </c>
      <c r="Q753" s="18"/>
    </row>
    <row r="754" spans="1:17" s="1" customFormat="1" ht="20.100000000000001" customHeight="1" x14ac:dyDescent="0.15">
      <c r="A754" s="10">
        <v>752</v>
      </c>
      <c r="B754" s="25" t="s">
        <v>2915</v>
      </c>
      <c r="C754" s="8" t="s">
        <v>2916</v>
      </c>
      <c r="D754" s="31" t="s">
        <v>2900</v>
      </c>
      <c r="E754" s="6" t="s">
        <v>198</v>
      </c>
      <c r="F754" s="25">
        <v>1</v>
      </c>
      <c r="G754" s="11"/>
      <c r="H754" s="12"/>
      <c r="I754" s="12"/>
      <c r="J754" s="6"/>
      <c r="K754" s="12"/>
      <c r="L754" s="25">
        <v>378.1</v>
      </c>
      <c r="M754" s="6">
        <f t="shared" si="12"/>
        <v>378.1</v>
      </c>
      <c r="N754" s="6"/>
      <c r="O754" s="6" t="s">
        <v>2914</v>
      </c>
      <c r="P754" s="15">
        <v>0.98007</v>
      </c>
      <c r="Q754" s="18"/>
    </row>
    <row r="755" spans="1:17" s="1" customFormat="1" ht="20.100000000000001" customHeight="1" x14ac:dyDescent="0.15">
      <c r="A755" s="10">
        <v>753</v>
      </c>
      <c r="B755" s="25" t="s">
        <v>2917</v>
      </c>
      <c r="C755" s="8" t="s">
        <v>2918</v>
      </c>
      <c r="D755" s="31" t="s">
        <v>2900</v>
      </c>
      <c r="E755" s="6" t="s">
        <v>198</v>
      </c>
      <c r="F755" s="25">
        <v>1</v>
      </c>
      <c r="G755" s="11"/>
      <c r="H755" s="12"/>
      <c r="I755" s="12"/>
      <c r="J755" s="6"/>
      <c r="K755" s="12"/>
      <c r="L755" s="25">
        <v>378.1</v>
      </c>
      <c r="M755" s="6">
        <f t="shared" si="12"/>
        <v>378.1</v>
      </c>
      <c r="N755" s="6"/>
      <c r="O755" s="6" t="s">
        <v>2914</v>
      </c>
      <c r="P755" s="15">
        <v>0.98007</v>
      </c>
      <c r="Q755" s="18"/>
    </row>
    <row r="756" spans="1:17" s="1" customFormat="1" ht="20.100000000000001" customHeight="1" x14ac:dyDescent="0.15">
      <c r="A756" s="10">
        <v>754</v>
      </c>
      <c r="B756" s="25" t="s">
        <v>2919</v>
      </c>
      <c r="C756" s="8" t="s">
        <v>2920</v>
      </c>
      <c r="D756" s="31" t="s">
        <v>2900</v>
      </c>
      <c r="E756" s="6" t="s">
        <v>198</v>
      </c>
      <c r="F756" s="25">
        <v>1</v>
      </c>
      <c r="G756" s="11"/>
      <c r="H756" s="12"/>
      <c r="I756" s="12"/>
      <c r="J756" s="6"/>
      <c r="K756" s="12"/>
      <c r="L756" s="25">
        <v>378.1</v>
      </c>
      <c r="M756" s="6">
        <f t="shared" si="12"/>
        <v>378.1</v>
      </c>
      <c r="N756" s="6"/>
      <c r="O756" s="6" t="s">
        <v>2914</v>
      </c>
      <c r="P756" s="15">
        <v>0.98007</v>
      </c>
      <c r="Q756" s="18"/>
    </row>
    <row r="757" spans="1:17" s="1" customFormat="1" ht="20.100000000000001" customHeight="1" x14ac:dyDescent="0.15">
      <c r="A757" s="10">
        <v>755</v>
      </c>
      <c r="B757" s="25" t="s">
        <v>2921</v>
      </c>
      <c r="C757" s="8" t="s">
        <v>2922</v>
      </c>
      <c r="D757" s="31" t="s">
        <v>2900</v>
      </c>
      <c r="E757" s="6" t="s">
        <v>198</v>
      </c>
      <c r="F757" s="25">
        <v>1</v>
      </c>
      <c r="G757" s="11"/>
      <c r="H757" s="12"/>
      <c r="I757" s="12"/>
      <c r="J757" s="6"/>
      <c r="K757" s="12"/>
      <c r="L757" s="25">
        <v>378.1</v>
      </c>
      <c r="M757" s="6">
        <f t="shared" si="12"/>
        <v>378.1</v>
      </c>
      <c r="N757" s="6"/>
      <c r="O757" s="6" t="s">
        <v>2914</v>
      </c>
      <c r="P757" s="15">
        <v>0.98007</v>
      </c>
      <c r="Q757" s="18"/>
    </row>
    <row r="758" spans="1:17" s="1" customFormat="1" ht="20.100000000000001" customHeight="1" x14ac:dyDescent="0.15">
      <c r="A758" s="10">
        <v>756</v>
      </c>
      <c r="B758" s="25" t="s">
        <v>2923</v>
      </c>
      <c r="C758" s="8" t="s">
        <v>2924</v>
      </c>
      <c r="D758" s="31" t="s">
        <v>2900</v>
      </c>
      <c r="E758" s="6" t="s">
        <v>198</v>
      </c>
      <c r="F758" s="25">
        <v>1</v>
      </c>
      <c r="G758" s="11"/>
      <c r="H758" s="12"/>
      <c r="I758" s="12"/>
      <c r="J758" s="6"/>
      <c r="K758" s="12"/>
      <c r="L758" s="25">
        <v>378.1</v>
      </c>
      <c r="M758" s="6">
        <f t="shared" si="12"/>
        <v>378.1</v>
      </c>
      <c r="N758" s="6"/>
      <c r="O758" s="6" t="s">
        <v>2914</v>
      </c>
      <c r="P758" s="15">
        <v>0.98007</v>
      </c>
      <c r="Q758" s="18"/>
    </row>
    <row r="759" spans="1:17" s="1" customFormat="1" ht="20.100000000000001" customHeight="1" x14ac:dyDescent="0.15">
      <c r="A759" s="10">
        <v>757</v>
      </c>
      <c r="B759" s="25" t="s">
        <v>2925</v>
      </c>
      <c r="C759" s="8" t="s">
        <v>2926</v>
      </c>
      <c r="D759" s="31" t="s">
        <v>2900</v>
      </c>
      <c r="E759" s="6" t="s">
        <v>198</v>
      </c>
      <c r="F759" s="25">
        <v>1</v>
      </c>
      <c r="G759" s="11"/>
      <c r="H759" s="12"/>
      <c r="I759" s="12"/>
      <c r="J759" s="6"/>
      <c r="K759" s="12"/>
      <c r="L759" s="25">
        <v>424.8</v>
      </c>
      <c r="M759" s="6">
        <f t="shared" si="12"/>
        <v>424.8</v>
      </c>
      <c r="N759" s="6"/>
      <c r="O759" s="6" t="s">
        <v>2901</v>
      </c>
      <c r="P759" s="15">
        <v>1.0920780000000001</v>
      </c>
      <c r="Q759" s="18"/>
    </row>
    <row r="760" spans="1:17" s="1" customFormat="1" ht="20.100000000000001" customHeight="1" x14ac:dyDescent="0.15">
      <c r="A760" s="10">
        <v>758</v>
      </c>
      <c r="B760" s="25" t="s">
        <v>2927</v>
      </c>
      <c r="C760" s="8" t="s">
        <v>2928</v>
      </c>
      <c r="D760" s="31" t="s">
        <v>2900</v>
      </c>
      <c r="E760" s="6" t="s">
        <v>198</v>
      </c>
      <c r="F760" s="25">
        <v>1</v>
      </c>
      <c r="G760" s="11"/>
      <c r="H760" s="12"/>
      <c r="I760" s="12"/>
      <c r="J760" s="6"/>
      <c r="K760" s="12"/>
      <c r="L760" s="25">
        <v>424.8</v>
      </c>
      <c r="M760" s="6">
        <f t="shared" si="12"/>
        <v>424.8</v>
      </c>
      <c r="N760" s="6"/>
      <c r="O760" s="6" t="s">
        <v>2901</v>
      </c>
      <c r="P760" s="15">
        <v>1.0920780000000001</v>
      </c>
      <c r="Q760" s="18"/>
    </row>
    <row r="761" spans="1:17" s="1" customFormat="1" ht="20.100000000000001" customHeight="1" x14ac:dyDescent="0.15">
      <c r="A761" s="10">
        <v>759</v>
      </c>
      <c r="B761" s="25" t="s">
        <v>2929</v>
      </c>
      <c r="C761" s="8" t="s">
        <v>2930</v>
      </c>
      <c r="D761" s="31" t="s">
        <v>2900</v>
      </c>
      <c r="E761" s="6" t="s">
        <v>198</v>
      </c>
      <c r="F761" s="25">
        <v>1</v>
      </c>
      <c r="G761" s="11"/>
      <c r="H761" s="12"/>
      <c r="I761" s="12"/>
      <c r="J761" s="6"/>
      <c r="K761" s="12"/>
      <c r="L761" s="25">
        <v>410.7</v>
      </c>
      <c r="M761" s="6">
        <f t="shared" si="12"/>
        <v>410.7</v>
      </c>
      <c r="N761" s="6"/>
      <c r="O761" s="6" t="s">
        <v>2901</v>
      </c>
      <c r="P761" s="15">
        <v>1.0920780000000001</v>
      </c>
      <c r="Q761" s="18"/>
    </row>
    <row r="762" spans="1:17" s="1" customFormat="1" ht="20.100000000000001" customHeight="1" x14ac:dyDescent="0.15">
      <c r="A762" s="10">
        <v>760</v>
      </c>
      <c r="B762" s="25" t="s">
        <v>2931</v>
      </c>
      <c r="C762" s="8" t="s">
        <v>2932</v>
      </c>
      <c r="D762" s="31" t="s">
        <v>2900</v>
      </c>
      <c r="E762" s="6" t="s">
        <v>198</v>
      </c>
      <c r="F762" s="25">
        <v>1</v>
      </c>
      <c r="G762" s="11"/>
      <c r="H762" s="12"/>
      <c r="I762" s="12"/>
      <c r="J762" s="6"/>
      <c r="K762" s="12"/>
      <c r="L762" s="25">
        <v>410.7</v>
      </c>
      <c r="M762" s="6">
        <f t="shared" si="12"/>
        <v>410.7</v>
      </c>
      <c r="N762" s="6"/>
      <c r="O762" s="6" t="s">
        <v>2901</v>
      </c>
      <c r="P762" s="15">
        <v>1.0920780000000001</v>
      </c>
      <c r="Q762" s="18"/>
    </row>
    <row r="763" spans="1:17" s="1" customFormat="1" ht="20.100000000000001" customHeight="1" x14ac:dyDescent="0.15">
      <c r="A763" s="10">
        <v>761</v>
      </c>
      <c r="B763" s="25" t="s">
        <v>2933</v>
      </c>
      <c r="C763" s="8" t="s">
        <v>2934</v>
      </c>
      <c r="D763" s="31" t="s">
        <v>2900</v>
      </c>
      <c r="E763" s="6" t="s">
        <v>198</v>
      </c>
      <c r="F763" s="25">
        <v>1</v>
      </c>
      <c r="G763" s="11"/>
      <c r="H763" s="12"/>
      <c r="I763" s="12"/>
      <c r="J763" s="6"/>
      <c r="K763" s="12"/>
      <c r="L763" s="25">
        <v>371.8</v>
      </c>
      <c r="M763" s="6">
        <f t="shared" si="12"/>
        <v>371.8</v>
      </c>
      <c r="N763" s="6"/>
      <c r="O763" s="6" t="s">
        <v>2914</v>
      </c>
      <c r="P763" s="15">
        <v>0.98007</v>
      </c>
      <c r="Q763" s="18"/>
    </row>
    <row r="764" spans="1:17" s="1" customFormat="1" ht="20.100000000000001" customHeight="1" x14ac:dyDescent="0.15">
      <c r="A764" s="10">
        <v>762</v>
      </c>
      <c r="B764" s="25" t="s">
        <v>2935</v>
      </c>
      <c r="C764" s="8" t="s">
        <v>2936</v>
      </c>
      <c r="D764" s="31" t="s">
        <v>2900</v>
      </c>
      <c r="E764" s="6" t="s">
        <v>198</v>
      </c>
      <c r="F764" s="25">
        <v>1</v>
      </c>
      <c r="G764" s="11"/>
      <c r="H764" s="12"/>
      <c r="I764" s="12"/>
      <c r="J764" s="6"/>
      <c r="K764" s="12"/>
      <c r="L764" s="25">
        <v>371.8</v>
      </c>
      <c r="M764" s="6">
        <f t="shared" si="12"/>
        <v>371.8</v>
      </c>
      <c r="N764" s="6"/>
      <c r="O764" s="6" t="s">
        <v>2914</v>
      </c>
      <c r="P764" s="15">
        <v>0.98007</v>
      </c>
      <c r="Q764" s="18"/>
    </row>
    <row r="765" spans="1:17" s="1" customFormat="1" ht="20.100000000000001" customHeight="1" x14ac:dyDescent="0.15">
      <c r="A765" s="10">
        <v>763</v>
      </c>
      <c r="B765" s="25" t="s">
        <v>2937</v>
      </c>
      <c r="C765" s="8" t="s">
        <v>2938</v>
      </c>
      <c r="D765" s="31" t="s">
        <v>2900</v>
      </c>
      <c r="E765" s="6" t="s">
        <v>198</v>
      </c>
      <c r="F765" s="25">
        <v>1</v>
      </c>
      <c r="G765" s="11"/>
      <c r="H765" s="12"/>
      <c r="I765" s="12"/>
      <c r="J765" s="6"/>
      <c r="K765" s="12"/>
      <c r="L765" s="25">
        <v>371.8</v>
      </c>
      <c r="M765" s="6">
        <f t="shared" si="12"/>
        <v>371.8</v>
      </c>
      <c r="N765" s="6"/>
      <c r="O765" s="6" t="s">
        <v>2914</v>
      </c>
      <c r="P765" s="15">
        <v>0.98007</v>
      </c>
      <c r="Q765" s="18"/>
    </row>
    <row r="766" spans="1:17" s="1" customFormat="1" ht="20.100000000000001" customHeight="1" x14ac:dyDescent="0.15">
      <c r="A766" s="10">
        <v>764</v>
      </c>
      <c r="B766" s="25" t="s">
        <v>2939</v>
      </c>
      <c r="C766" s="8" t="s">
        <v>2940</v>
      </c>
      <c r="D766" s="31" t="s">
        <v>2900</v>
      </c>
      <c r="E766" s="6" t="s">
        <v>198</v>
      </c>
      <c r="F766" s="25">
        <v>1</v>
      </c>
      <c r="G766" s="11"/>
      <c r="H766" s="12"/>
      <c r="I766" s="12"/>
      <c r="J766" s="6"/>
      <c r="K766" s="12"/>
      <c r="L766" s="25">
        <v>371.8</v>
      </c>
      <c r="M766" s="6">
        <f t="shared" si="12"/>
        <v>371.8</v>
      </c>
      <c r="N766" s="6"/>
      <c r="O766" s="6" t="s">
        <v>2914</v>
      </c>
      <c r="P766" s="15">
        <v>0.98007</v>
      </c>
      <c r="Q766" s="18"/>
    </row>
    <row r="767" spans="1:17" s="1" customFormat="1" ht="20.100000000000001" customHeight="1" x14ac:dyDescent="0.15">
      <c r="A767" s="10">
        <v>765</v>
      </c>
      <c r="B767" s="25" t="s">
        <v>2941</v>
      </c>
      <c r="C767" s="8" t="s">
        <v>2942</v>
      </c>
      <c r="D767" s="31" t="s">
        <v>2900</v>
      </c>
      <c r="E767" s="6" t="s">
        <v>198</v>
      </c>
      <c r="F767" s="25">
        <v>1</v>
      </c>
      <c r="G767" s="11"/>
      <c r="H767" s="12"/>
      <c r="I767" s="12"/>
      <c r="J767" s="6"/>
      <c r="K767" s="12"/>
      <c r="L767" s="25">
        <v>371.8</v>
      </c>
      <c r="M767" s="6">
        <f t="shared" si="12"/>
        <v>371.8</v>
      </c>
      <c r="N767" s="6"/>
      <c r="O767" s="6" t="s">
        <v>2914</v>
      </c>
      <c r="P767" s="15">
        <v>0.98007</v>
      </c>
      <c r="Q767" s="18"/>
    </row>
    <row r="768" spans="1:17" s="1" customFormat="1" ht="20.100000000000001" customHeight="1" x14ac:dyDescent="0.15">
      <c r="A768" s="10">
        <v>766</v>
      </c>
      <c r="B768" s="25" t="s">
        <v>2943</v>
      </c>
      <c r="C768" s="8" t="s">
        <v>2944</v>
      </c>
      <c r="D768" s="31" t="s">
        <v>2900</v>
      </c>
      <c r="E768" s="6" t="s">
        <v>198</v>
      </c>
      <c r="F768" s="25">
        <v>1</v>
      </c>
      <c r="G768" s="11"/>
      <c r="H768" s="12"/>
      <c r="I768" s="12"/>
      <c r="J768" s="6"/>
      <c r="K768" s="12"/>
      <c r="L768" s="25">
        <v>371.8</v>
      </c>
      <c r="M768" s="6">
        <f t="shared" si="12"/>
        <v>371.8</v>
      </c>
      <c r="N768" s="6"/>
      <c r="O768" s="6" t="s">
        <v>2914</v>
      </c>
      <c r="P768" s="15">
        <v>0.98007</v>
      </c>
      <c r="Q768" s="18"/>
    </row>
    <row r="769" spans="1:17" s="1" customFormat="1" ht="20.100000000000001" customHeight="1" x14ac:dyDescent="0.15">
      <c r="A769" s="10">
        <v>767</v>
      </c>
      <c r="B769" s="25" t="s">
        <v>2945</v>
      </c>
      <c r="C769" s="8" t="s">
        <v>2946</v>
      </c>
      <c r="D769" s="31" t="s">
        <v>2900</v>
      </c>
      <c r="E769" s="6" t="s">
        <v>198</v>
      </c>
      <c r="F769" s="25">
        <v>1</v>
      </c>
      <c r="G769" s="11"/>
      <c r="H769" s="12"/>
      <c r="I769" s="12"/>
      <c r="J769" s="6"/>
      <c r="K769" s="12"/>
      <c r="L769" s="25">
        <v>371.8</v>
      </c>
      <c r="M769" s="6">
        <f t="shared" si="12"/>
        <v>371.8</v>
      </c>
      <c r="N769" s="6"/>
      <c r="O769" s="6" t="s">
        <v>2914</v>
      </c>
      <c r="P769" s="15">
        <v>0.98007</v>
      </c>
      <c r="Q769" s="18"/>
    </row>
    <row r="770" spans="1:17" s="1" customFormat="1" ht="20.100000000000001" customHeight="1" x14ac:dyDescent="0.15">
      <c r="A770" s="10">
        <v>768</v>
      </c>
      <c r="B770" s="25" t="s">
        <v>2947</v>
      </c>
      <c r="C770" s="8" t="s">
        <v>2948</v>
      </c>
      <c r="D770" s="31" t="s">
        <v>2900</v>
      </c>
      <c r="E770" s="6" t="s">
        <v>198</v>
      </c>
      <c r="F770" s="25">
        <v>1</v>
      </c>
      <c r="G770" s="11"/>
      <c r="H770" s="12"/>
      <c r="I770" s="12"/>
      <c r="J770" s="6"/>
      <c r="K770" s="12"/>
      <c r="L770" s="25">
        <v>371.8</v>
      </c>
      <c r="M770" s="6">
        <f t="shared" si="12"/>
        <v>371.8</v>
      </c>
      <c r="N770" s="6"/>
      <c r="O770" s="6" t="s">
        <v>2914</v>
      </c>
      <c r="P770" s="15">
        <v>0.98007</v>
      </c>
      <c r="Q770" s="18"/>
    </row>
    <row r="771" spans="1:17" s="1" customFormat="1" ht="20.100000000000001" customHeight="1" x14ac:dyDescent="0.15">
      <c r="A771" s="10">
        <v>769</v>
      </c>
      <c r="B771" s="25" t="s">
        <v>2949</v>
      </c>
      <c r="C771" s="8" t="s">
        <v>2950</v>
      </c>
      <c r="D771" s="31" t="s">
        <v>2900</v>
      </c>
      <c r="E771" s="6" t="s">
        <v>198</v>
      </c>
      <c r="F771" s="25">
        <v>1</v>
      </c>
      <c r="G771" s="11"/>
      <c r="H771" s="12"/>
      <c r="I771" s="12"/>
      <c r="J771" s="6"/>
      <c r="K771" s="12"/>
      <c r="L771" s="25">
        <v>372.6</v>
      </c>
      <c r="M771" s="6">
        <f t="shared" si="12"/>
        <v>372.6</v>
      </c>
      <c r="N771" s="6"/>
      <c r="O771" s="6" t="s">
        <v>2951</v>
      </c>
      <c r="P771" s="15">
        <v>0.72877000000000003</v>
      </c>
      <c r="Q771" s="18"/>
    </row>
    <row r="772" spans="1:17" s="1" customFormat="1" ht="20.100000000000001" customHeight="1" x14ac:dyDescent="0.15">
      <c r="A772" s="10">
        <v>770</v>
      </c>
      <c r="B772" s="25" t="s">
        <v>2952</v>
      </c>
      <c r="C772" s="8" t="s">
        <v>2953</v>
      </c>
      <c r="D772" s="31" t="s">
        <v>2900</v>
      </c>
      <c r="E772" s="6" t="s">
        <v>198</v>
      </c>
      <c r="F772" s="25">
        <v>1</v>
      </c>
      <c r="G772" s="11"/>
      <c r="H772" s="12"/>
      <c r="I772" s="12"/>
      <c r="J772" s="6"/>
      <c r="K772" s="12"/>
      <c r="L772" s="25">
        <v>372.6</v>
      </c>
      <c r="M772" s="6">
        <f t="shared" si="12"/>
        <v>372.6</v>
      </c>
      <c r="N772" s="6"/>
      <c r="O772" s="6" t="s">
        <v>2951</v>
      </c>
      <c r="P772" s="15">
        <v>0.72877000000000003</v>
      </c>
      <c r="Q772" s="18"/>
    </row>
    <row r="773" spans="1:17" s="1" customFormat="1" ht="20.100000000000001" customHeight="1" x14ac:dyDescent="0.15">
      <c r="A773" s="10">
        <v>771</v>
      </c>
      <c r="B773" s="25" t="s">
        <v>2954</v>
      </c>
      <c r="C773" s="8" t="s">
        <v>2955</v>
      </c>
      <c r="D773" s="31" t="s">
        <v>2900</v>
      </c>
      <c r="E773" s="6" t="s">
        <v>198</v>
      </c>
      <c r="F773" s="25">
        <v>1</v>
      </c>
      <c r="G773" s="11"/>
      <c r="H773" s="12"/>
      <c r="I773" s="12"/>
      <c r="J773" s="6"/>
      <c r="K773" s="12"/>
      <c r="L773" s="25">
        <v>372.6</v>
      </c>
      <c r="M773" s="6">
        <f t="shared" si="12"/>
        <v>372.6</v>
      </c>
      <c r="N773" s="6"/>
      <c r="O773" s="6" t="s">
        <v>2951</v>
      </c>
      <c r="P773" s="15">
        <v>0.72877000000000003</v>
      </c>
      <c r="Q773" s="18"/>
    </row>
    <row r="774" spans="1:17" s="1" customFormat="1" ht="20.100000000000001" customHeight="1" x14ac:dyDescent="0.15">
      <c r="A774" s="10">
        <v>772</v>
      </c>
      <c r="B774" s="25" t="s">
        <v>2956</v>
      </c>
      <c r="C774" s="8" t="s">
        <v>2957</v>
      </c>
      <c r="D774" s="31" t="s">
        <v>2900</v>
      </c>
      <c r="E774" s="6" t="s">
        <v>198</v>
      </c>
      <c r="F774" s="25">
        <v>1</v>
      </c>
      <c r="G774" s="11"/>
      <c r="H774" s="12"/>
      <c r="I774" s="12"/>
      <c r="J774" s="6"/>
      <c r="K774" s="12"/>
      <c r="L774" s="25">
        <v>372.6</v>
      </c>
      <c r="M774" s="6">
        <f t="shared" si="12"/>
        <v>372.6</v>
      </c>
      <c r="N774" s="6"/>
      <c r="O774" s="6" t="s">
        <v>2951</v>
      </c>
      <c r="P774" s="15">
        <v>0.72877000000000003</v>
      </c>
      <c r="Q774" s="18"/>
    </row>
    <row r="775" spans="1:17" s="1" customFormat="1" ht="20.100000000000001" customHeight="1" x14ac:dyDescent="0.15">
      <c r="A775" s="10">
        <v>773</v>
      </c>
      <c r="B775" s="25" t="s">
        <v>2958</v>
      </c>
      <c r="C775" s="8" t="s">
        <v>2959</v>
      </c>
      <c r="D775" s="31" t="s">
        <v>2900</v>
      </c>
      <c r="E775" s="6" t="s">
        <v>198</v>
      </c>
      <c r="F775" s="25">
        <v>1</v>
      </c>
      <c r="G775" s="11"/>
      <c r="H775" s="12"/>
      <c r="I775" s="12"/>
      <c r="J775" s="6"/>
      <c r="K775" s="12"/>
      <c r="L775" s="25">
        <v>372.6</v>
      </c>
      <c r="M775" s="6">
        <f t="shared" si="12"/>
        <v>372.6</v>
      </c>
      <c r="N775" s="6"/>
      <c r="O775" s="6" t="s">
        <v>2951</v>
      </c>
      <c r="P775" s="15">
        <v>0.72877000000000003</v>
      </c>
      <c r="Q775" s="18"/>
    </row>
    <row r="776" spans="1:17" s="1" customFormat="1" ht="20.100000000000001" customHeight="1" x14ac:dyDescent="0.15">
      <c r="A776" s="10">
        <v>774</v>
      </c>
      <c r="B776" s="25" t="s">
        <v>2960</v>
      </c>
      <c r="C776" s="8" t="s">
        <v>2961</v>
      </c>
      <c r="D776" s="31" t="s">
        <v>2900</v>
      </c>
      <c r="E776" s="6" t="s">
        <v>198</v>
      </c>
      <c r="F776" s="25">
        <v>1</v>
      </c>
      <c r="G776" s="11"/>
      <c r="H776" s="12"/>
      <c r="I776" s="12"/>
      <c r="J776" s="6"/>
      <c r="K776" s="12"/>
      <c r="L776" s="25">
        <v>372.6</v>
      </c>
      <c r="M776" s="6">
        <f t="shared" si="12"/>
        <v>372.6</v>
      </c>
      <c r="N776" s="6"/>
      <c r="O776" s="6" t="s">
        <v>2951</v>
      </c>
      <c r="P776" s="15">
        <v>0.72877000000000003</v>
      </c>
      <c r="Q776" s="18"/>
    </row>
    <row r="777" spans="1:17" s="1" customFormat="1" ht="20.100000000000001" customHeight="1" x14ac:dyDescent="0.15">
      <c r="A777" s="10">
        <v>775</v>
      </c>
      <c r="B777" s="25" t="s">
        <v>2962</v>
      </c>
      <c r="C777" s="8" t="s">
        <v>2963</v>
      </c>
      <c r="D777" s="31" t="s">
        <v>2900</v>
      </c>
      <c r="E777" s="6" t="s">
        <v>198</v>
      </c>
      <c r="F777" s="25">
        <v>1</v>
      </c>
      <c r="G777" s="11"/>
      <c r="H777" s="12"/>
      <c r="I777" s="12"/>
      <c r="J777" s="6"/>
      <c r="K777" s="12"/>
      <c r="L777" s="25">
        <v>372.6</v>
      </c>
      <c r="M777" s="6">
        <f t="shared" si="12"/>
        <v>372.6</v>
      </c>
      <c r="N777" s="6"/>
      <c r="O777" s="6" t="s">
        <v>2951</v>
      </c>
      <c r="P777" s="15">
        <v>0.72877000000000003</v>
      </c>
      <c r="Q777" s="18"/>
    </row>
    <row r="778" spans="1:17" s="1" customFormat="1" ht="20.100000000000001" customHeight="1" x14ac:dyDescent="0.15">
      <c r="A778" s="10">
        <v>776</v>
      </c>
      <c r="B778" s="25" t="s">
        <v>2964</v>
      </c>
      <c r="C778" s="8" t="s">
        <v>2965</v>
      </c>
      <c r="D778" s="31" t="s">
        <v>2900</v>
      </c>
      <c r="E778" s="6" t="s">
        <v>198</v>
      </c>
      <c r="F778" s="25">
        <v>1</v>
      </c>
      <c r="G778" s="11"/>
      <c r="H778" s="12"/>
      <c r="I778" s="12"/>
      <c r="J778" s="6"/>
      <c r="K778" s="12"/>
      <c r="L778" s="25">
        <v>372.6</v>
      </c>
      <c r="M778" s="6">
        <f t="shared" si="12"/>
        <v>372.6</v>
      </c>
      <c r="N778" s="6"/>
      <c r="O778" s="6" t="s">
        <v>2951</v>
      </c>
      <c r="P778" s="15">
        <v>0.72877000000000003</v>
      </c>
      <c r="Q778" s="18"/>
    </row>
    <row r="779" spans="1:17" s="1" customFormat="1" ht="20.100000000000001" customHeight="1" x14ac:dyDescent="0.15">
      <c r="A779" s="10">
        <v>777</v>
      </c>
      <c r="B779" s="25" t="s">
        <v>2966</v>
      </c>
      <c r="C779" s="8" t="s">
        <v>2967</v>
      </c>
      <c r="D779" s="31" t="s">
        <v>2900</v>
      </c>
      <c r="E779" s="6" t="s">
        <v>198</v>
      </c>
      <c r="F779" s="25">
        <v>1</v>
      </c>
      <c r="G779" s="11"/>
      <c r="H779" s="12"/>
      <c r="I779" s="12"/>
      <c r="J779" s="6"/>
      <c r="K779" s="12"/>
      <c r="L779" s="25">
        <v>372.6</v>
      </c>
      <c r="M779" s="6">
        <f t="shared" si="12"/>
        <v>372.6</v>
      </c>
      <c r="N779" s="6"/>
      <c r="O779" s="6" t="s">
        <v>2951</v>
      </c>
      <c r="P779" s="15">
        <v>0.72877000000000003</v>
      </c>
      <c r="Q779" s="18"/>
    </row>
    <row r="780" spans="1:17" s="1" customFormat="1" ht="20.100000000000001" customHeight="1" x14ac:dyDescent="0.15">
      <c r="A780" s="10">
        <v>778</v>
      </c>
      <c r="B780" s="25" t="s">
        <v>2968</v>
      </c>
      <c r="C780" s="8" t="s">
        <v>2969</v>
      </c>
      <c r="D780" s="31" t="s">
        <v>2900</v>
      </c>
      <c r="E780" s="6" t="s">
        <v>198</v>
      </c>
      <c r="F780" s="25">
        <v>1</v>
      </c>
      <c r="G780" s="11"/>
      <c r="H780" s="12"/>
      <c r="I780" s="12"/>
      <c r="J780" s="6"/>
      <c r="K780" s="12"/>
      <c r="L780" s="25">
        <v>372.6</v>
      </c>
      <c r="M780" s="6">
        <f t="shared" si="12"/>
        <v>372.6</v>
      </c>
      <c r="N780" s="6"/>
      <c r="O780" s="6" t="s">
        <v>2951</v>
      </c>
      <c r="P780" s="15">
        <v>0.72877000000000003</v>
      </c>
      <c r="Q780" s="18"/>
    </row>
    <row r="781" spans="1:17" s="1" customFormat="1" ht="20.100000000000001" customHeight="1" x14ac:dyDescent="0.15">
      <c r="A781" s="10">
        <v>779</v>
      </c>
      <c r="B781" s="25" t="s">
        <v>2970</v>
      </c>
      <c r="C781" s="8" t="s">
        <v>2971</v>
      </c>
      <c r="D781" s="31" t="s">
        <v>2900</v>
      </c>
      <c r="E781" s="6" t="s">
        <v>198</v>
      </c>
      <c r="F781" s="25">
        <v>1</v>
      </c>
      <c r="G781" s="11"/>
      <c r="H781" s="12"/>
      <c r="I781" s="12"/>
      <c r="J781" s="6"/>
      <c r="K781" s="12"/>
      <c r="L781" s="25">
        <v>372.6</v>
      </c>
      <c r="M781" s="6">
        <f t="shared" si="12"/>
        <v>372.6</v>
      </c>
      <c r="N781" s="6"/>
      <c r="O781" s="6" t="s">
        <v>2951</v>
      </c>
      <c r="P781" s="15">
        <v>0.72877000000000003</v>
      </c>
      <c r="Q781" s="18"/>
    </row>
    <row r="782" spans="1:17" s="1" customFormat="1" ht="20.100000000000001" customHeight="1" x14ac:dyDescent="0.15">
      <c r="A782" s="10">
        <v>780</v>
      </c>
      <c r="B782" s="25" t="s">
        <v>2972</v>
      </c>
      <c r="C782" s="8" t="s">
        <v>2973</v>
      </c>
      <c r="D782" s="31" t="s">
        <v>2900</v>
      </c>
      <c r="E782" s="6" t="s">
        <v>198</v>
      </c>
      <c r="F782" s="25">
        <v>1</v>
      </c>
      <c r="G782" s="11"/>
      <c r="H782" s="12"/>
      <c r="I782" s="12"/>
      <c r="J782" s="6"/>
      <c r="K782" s="12"/>
      <c r="L782" s="25">
        <v>372.6</v>
      </c>
      <c r="M782" s="6">
        <f t="shared" si="12"/>
        <v>372.6</v>
      </c>
      <c r="N782" s="6"/>
      <c r="O782" s="6" t="s">
        <v>2951</v>
      </c>
      <c r="P782" s="15">
        <v>0.72877000000000003</v>
      </c>
      <c r="Q782" s="18"/>
    </row>
    <row r="783" spans="1:17" s="1" customFormat="1" ht="20.100000000000001" customHeight="1" x14ac:dyDescent="0.15">
      <c r="A783" s="10">
        <v>781</v>
      </c>
      <c r="B783" s="25" t="s">
        <v>2974</v>
      </c>
      <c r="C783" s="8" t="s">
        <v>2975</v>
      </c>
      <c r="D783" s="31" t="s">
        <v>2900</v>
      </c>
      <c r="E783" s="6" t="s">
        <v>198</v>
      </c>
      <c r="F783" s="25">
        <v>1</v>
      </c>
      <c r="G783" s="11"/>
      <c r="H783" s="12"/>
      <c r="I783" s="12"/>
      <c r="J783" s="6"/>
      <c r="K783" s="12"/>
      <c r="L783" s="25">
        <v>366.3</v>
      </c>
      <c r="M783" s="6">
        <f t="shared" si="12"/>
        <v>366.3</v>
      </c>
      <c r="N783" s="6"/>
      <c r="O783" s="6" t="s">
        <v>2951</v>
      </c>
      <c r="P783" s="15">
        <v>0.72877000000000003</v>
      </c>
      <c r="Q783" s="18"/>
    </row>
    <row r="784" spans="1:17" s="1" customFormat="1" ht="20.100000000000001" customHeight="1" x14ac:dyDescent="0.15">
      <c r="A784" s="10">
        <v>782</v>
      </c>
      <c r="B784" s="25" t="s">
        <v>2976</v>
      </c>
      <c r="C784" s="8" t="s">
        <v>2977</v>
      </c>
      <c r="D784" s="31" t="s">
        <v>2900</v>
      </c>
      <c r="E784" s="6" t="s">
        <v>198</v>
      </c>
      <c r="F784" s="25">
        <v>1</v>
      </c>
      <c r="G784" s="11"/>
      <c r="H784" s="12"/>
      <c r="I784" s="12"/>
      <c r="J784" s="6"/>
      <c r="K784" s="12"/>
      <c r="L784" s="25">
        <v>366.3</v>
      </c>
      <c r="M784" s="6">
        <f t="shared" si="12"/>
        <v>366.3</v>
      </c>
      <c r="N784" s="6"/>
      <c r="O784" s="6" t="s">
        <v>2951</v>
      </c>
      <c r="P784" s="15">
        <v>0.72877000000000003</v>
      </c>
      <c r="Q784" s="18"/>
    </row>
    <row r="785" spans="1:17" s="1" customFormat="1" ht="20.100000000000001" customHeight="1" x14ac:dyDescent="0.15">
      <c r="A785" s="10">
        <v>783</v>
      </c>
      <c r="B785" s="25" t="s">
        <v>2978</v>
      </c>
      <c r="C785" s="8" t="s">
        <v>2979</v>
      </c>
      <c r="D785" s="31" t="s">
        <v>2900</v>
      </c>
      <c r="E785" s="6" t="s">
        <v>198</v>
      </c>
      <c r="F785" s="25">
        <v>1</v>
      </c>
      <c r="G785" s="11"/>
      <c r="H785" s="12"/>
      <c r="I785" s="12"/>
      <c r="J785" s="6"/>
      <c r="K785" s="12"/>
      <c r="L785" s="25">
        <v>366.3</v>
      </c>
      <c r="M785" s="6">
        <f t="shared" si="12"/>
        <v>366.3</v>
      </c>
      <c r="N785" s="6"/>
      <c r="O785" s="6" t="s">
        <v>2951</v>
      </c>
      <c r="P785" s="15">
        <v>0.72877000000000003</v>
      </c>
      <c r="Q785" s="18"/>
    </row>
    <row r="786" spans="1:17" s="1" customFormat="1" ht="20.100000000000001" customHeight="1" x14ac:dyDescent="0.15">
      <c r="A786" s="10">
        <v>784</v>
      </c>
      <c r="B786" s="25" t="s">
        <v>2980</v>
      </c>
      <c r="C786" s="8" t="s">
        <v>2981</v>
      </c>
      <c r="D786" s="31" t="s">
        <v>2900</v>
      </c>
      <c r="E786" s="6" t="s">
        <v>198</v>
      </c>
      <c r="F786" s="25">
        <v>1</v>
      </c>
      <c r="G786" s="11"/>
      <c r="H786" s="12"/>
      <c r="I786" s="12"/>
      <c r="J786" s="6"/>
      <c r="K786" s="12"/>
      <c r="L786" s="25">
        <v>366.3</v>
      </c>
      <c r="M786" s="6">
        <f t="shared" si="12"/>
        <v>366.3</v>
      </c>
      <c r="N786" s="6"/>
      <c r="O786" s="6" t="s">
        <v>2951</v>
      </c>
      <c r="P786" s="15">
        <v>0.72877000000000003</v>
      </c>
      <c r="Q786" s="18"/>
    </row>
    <row r="787" spans="1:17" s="1" customFormat="1" ht="20.100000000000001" customHeight="1" x14ac:dyDescent="0.15">
      <c r="A787" s="10">
        <v>785</v>
      </c>
      <c r="B787" s="25" t="s">
        <v>2982</v>
      </c>
      <c r="C787" s="8" t="s">
        <v>2983</v>
      </c>
      <c r="D787" s="31" t="s">
        <v>2900</v>
      </c>
      <c r="E787" s="6" t="s">
        <v>198</v>
      </c>
      <c r="F787" s="25">
        <v>1</v>
      </c>
      <c r="G787" s="11"/>
      <c r="H787" s="12"/>
      <c r="I787" s="12"/>
      <c r="J787" s="6"/>
      <c r="K787" s="12"/>
      <c r="L787" s="25">
        <v>366.3</v>
      </c>
      <c r="M787" s="6">
        <f t="shared" si="12"/>
        <v>366.3</v>
      </c>
      <c r="N787" s="6"/>
      <c r="O787" s="6" t="s">
        <v>2951</v>
      </c>
      <c r="P787" s="15">
        <v>0.72877000000000003</v>
      </c>
      <c r="Q787" s="18"/>
    </row>
    <row r="788" spans="1:17" s="1" customFormat="1" ht="20.100000000000001" customHeight="1" x14ac:dyDescent="0.15">
      <c r="A788" s="10">
        <v>786</v>
      </c>
      <c r="B788" s="25" t="s">
        <v>2984</v>
      </c>
      <c r="C788" s="8" t="s">
        <v>2985</v>
      </c>
      <c r="D788" s="31" t="s">
        <v>2900</v>
      </c>
      <c r="E788" s="6" t="s">
        <v>198</v>
      </c>
      <c r="F788" s="25">
        <v>1</v>
      </c>
      <c r="G788" s="11"/>
      <c r="H788" s="12"/>
      <c r="I788" s="12"/>
      <c r="J788" s="6"/>
      <c r="K788" s="12"/>
      <c r="L788" s="25">
        <v>366.3</v>
      </c>
      <c r="M788" s="6">
        <f t="shared" si="12"/>
        <v>366.3</v>
      </c>
      <c r="N788" s="6"/>
      <c r="O788" s="6" t="s">
        <v>2951</v>
      </c>
      <c r="P788" s="15">
        <v>0.72877000000000003</v>
      </c>
      <c r="Q788" s="18"/>
    </row>
    <row r="789" spans="1:17" s="1" customFormat="1" ht="20.100000000000001" customHeight="1" x14ac:dyDescent="0.15">
      <c r="A789" s="10">
        <v>787</v>
      </c>
      <c r="B789" s="25" t="s">
        <v>2986</v>
      </c>
      <c r="C789" s="8" t="s">
        <v>2987</v>
      </c>
      <c r="D789" s="31" t="s">
        <v>2900</v>
      </c>
      <c r="E789" s="6" t="s">
        <v>198</v>
      </c>
      <c r="F789" s="25">
        <v>1</v>
      </c>
      <c r="G789" s="11"/>
      <c r="H789" s="12"/>
      <c r="I789" s="12"/>
      <c r="J789" s="6"/>
      <c r="K789" s="12"/>
      <c r="L789" s="25">
        <v>366.3</v>
      </c>
      <c r="M789" s="6">
        <f t="shared" si="12"/>
        <v>366.3</v>
      </c>
      <c r="N789" s="6"/>
      <c r="O789" s="6" t="s">
        <v>2951</v>
      </c>
      <c r="P789" s="15">
        <v>0.72877000000000003</v>
      </c>
      <c r="Q789" s="18"/>
    </row>
    <row r="790" spans="1:17" s="1" customFormat="1" ht="20.100000000000001" customHeight="1" x14ac:dyDescent="0.15">
      <c r="A790" s="10">
        <v>788</v>
      </c>
      <c r="B790" s="25" t="s">
        <v>2988</v>
      </c>
      <c r="C790" s="8" t="s">
        <v>2989</v>
      </c>
      <c r="D790" s="31" t="s">
        <v>2900</v>
      </c>
      <c r="E790" s="6" t="s">
        <v>198</v>
      </c>
      <c r="F790" s="25">
        <v>1</v>
      </c>
      <c r="G790" s="11"/>
      <c r="H790" s="12"/>
      <c r="I790" s="12"/>
      <c r="J790" s="6"/>
      <c r="K790" s="12"/>
      <c r="L790" s="25">
        <v>366.3</v>
      </c>
      <c r="M790" s="6">
        <f t="shared" si="12"/>
        <v>366.3</v>
      </c>
      <c r="N790" s="6"/>
      <c r="O790" s="6" t="s">
        <v>2951</v>
      </c>
      <c r="P790" s="15">
        <v>0.72877000000000003</v>
      </c>
      <c r="Q790" s="18"/>
    </row>
    <row r="791" spans="1:17" s="1" customFormat="1" ht="20.100000000000001" customHeight="1" x14ac:dyDescent="0.15">
      <c r="A791" s="10">
        <v>789</v>
      </c>
      <c r="B791" s="25" t="s">
        <v>2990</v>
      </c>
      <c r="C791" s="8" t="s">
        <v>2991</v>
      </c>
      <c r="D791" s="31" t="s">
        <v>2900</v>
      </c>
      <c r="E791" s="6" t="s">
        <v>198</v>
      </c>
      <c r="F791" s="25">
        <v>1</v>
      </c>
      <c r="G791" s="11"/>
      <c r="H791" s="12"/>
      <c r="I791" s="12"/>
      <c r="J791" s="6"/>
      <c r="K791" s="12"/>
      <c r="L791" s="25">
        <v>366.3</v>
      </c>
      <c r="M791" s="6">
        <f t="shared" si="12"/>
        <v>366.3</v>
      </c>
      <c r="N791" s="6"/>
      <c r="O791" s="6" t="s">
        <v>2951</v>
      </c>
      <c r="P791" s="15">
        <v>0.72877000000000003</v>
      </c>
      <c r="Q791" s="18"/>
    </row>
    <row r="792" spans="1:17" s="1" customFormat="1" ht="20.100000000000001" customHeight="1" x14ac:dyDescent="0.15">
      <c r="A792" s="10">
        <v>790</v>
      </c>
      <c r="B792" s="25" t="s">
        <v>2992</v>
      </c>
      <c r="C792" s="8" t="s">
        <v>2993</v>
      </c>
      <c r="D792" s="31" t="s">
        <v>2900</v>
      </c>
      <c r="E792" s="6" t="s">
        <v>198</v>
      </c>
      <c r="F792" s="25">
        <v>1</v>
      </c>
      <c r="G792" s="11"/>
      <c r="H792" s="12"/>
      <c r="I792" s="12"/>
      <c r="J792" s="6"/>
      <c r="K792" s="12"/>
      <c r="L792" s="25">
        <v>366.3</v>
      </c>
      <c r="M792" s="6">
        <f t="shared" si="12"/>
        <v>366.3</v>
      </c>
      <c r="N792" s="6"/>
      <c r="O792" s="6" t="s">
        <v>2951</v>
      </c>
      <c r="P792" s="15">
        <v>0.72877000000000003</v>
      </c>
      <c r="Q792" s="18"/>
    </row>
    <row r="793" spans="1:17" s="1" customFormat="1" ht="20.100000000000001" customHeight="1" x14ac:dyDescent="0.15">
      <c r="A793" s="10">
        <v>791</v>
      </c>
      <c r="B793" s="25" t="s">
        <v>2994</v>
      </c>
      <c r="C793" s="8" t="s">
        <v>2995</v>
      </c>
      <c r="D793" s="31" t="s">
        <v>2900</v>
      </c>
      <c r="E793" s="6" t="s">
        <v>198</v>
      </c>
      <c r="F793" s="25">
        <v>1</v>
      </c>
      <c r="G793" s="11"/>
      <c r="H793" s="12"/>
      <c r="I793" s="12"/>
      <c r="J793" s="6"/>
      <c r="K793" s="12"/>
      <c r="L793" s="25">
        <v>366.3</v>
      </c>
      <c r="M793" s="6">
        <f t="shared" ref="M793:M856" si="13">L793*F793</f>
        <v>366.3</v>
      </c>
      <c r="N793" s="6"/>
      <c r="O793" s="6" t="s">
        <v>2951</v>
      </c>
      <c r="P793" s="15">
        <v>0.72877000000000003</v>
      </c>
      <c r="Q793" s="18"/>
    </row>
    <row r="794" spans="1:17" s="1" customFormat="1" ht="20.100000000000001" customHeight="1" x14ac:dyDescent="0.15">
      <c r="A794" s="10">
        <v>792</v>
      </c>
      <c r="B794" s="25" t="s">
        <v>2996</v>
      </c>
      <c r="C794" s="8" t="s">
        <v>2997</v>
      </c>
      <c r="D794" s="31" t="s">
        <v>2900</v>
      </c>
      <c r="E794" s="6" t="s">
        <v>198</v>
      </c>
      <c r="F794" s="25">
        <v>1</v>
      </c>
      <c r="G794" s="11"/>
      <c r="H794" s="12"/>
      <c r="I794" s="12"/>
      <c r="J794" s="6"/>
      <c r="K794" s="12"/>
      <c r="L794" s="25">
        <v>366.3</v>
      </c>
      <c r="M794" s="6">
        <f t="shared" si="13"/>
        <v>366.3</v>
      </c>
      <c r="N794" s="6"/>
      <c r="O794" s="6" t="s">
        <v>2951</v>
      </c>
      <c r="P794" s="15">
        <v>0.72877000000000003</v>
      </c>
      <c r="Q794" s="18"/>
    </row>
    <row r="795" spans="1:17" s="1" customFormat="1" ht="20.100000000000001" customHeight="1" x14ac:dyDescent="0.15">
      <c r="A795" s="10">
        <v>793</v>
      </c>
      <c r="B795" s="25" t="s">
        <v>2998</v>
      </c>
      <c r="C795" s="8" t="s">
        <v>2999</v>
      </c>
      <c r="D795" s="31" t="s">
        <v>1344</v>
      </c>
      <c r="E795" s="6" t="s">
        <v>198</v>
      </c>
      <c r="F795" s="25">
        <v>1</v>
      </c>
      <c r="G795" s="11"/>
      <c r="H795" s="12"/>
      <c r="I795" s="12"/>
      <c r="J795" s="6"/>
      <c r="K795" s="12"/>
      <c r="L795" s="25">
        <v>140.69999999999999</v>
      </c>
      <c r="M795" s="6">
        <f t="shared" si="13"/>
        <v>140.69999999999999</v>
      </c>
      <c r="N795" s="6"/>
      <c r="O795" s="6" t="s">
        <v>3000</v>
      </c>
      <c r="P795" s="15">
        <v>0.49680000000000002</v>
      </c>
      <c r="Q795" s="18"/>
    </row>
    <row r="796" spans="1:17" s="1" customFormat="1" ht="20.100000000000001" customHeight="1" x14ac:dyDescent="0.15">
      <c r="A796" s="10">
        <v>794</v>
      </c>
      <c r="B796" s="25" t="s">
        <v>3001</v>
      </c>
      <c r="C796" s="8" t="s">
        <v>3002</v>
      </c>
      <c r="D796" s="31" t="s">
        <v>1344</v>
      </c>
      <c r="E796" s="6" t="s">
        <v>198</v>
      </c>
      <c r="F796" s="25">
        <v>1</v>
      </c>
      <c r="G796" s="11"/>
      <c r="H796" s="12"/>
      <c r="I796" s="12"/>
      <c r="J796" s="6"/>
      <c r="K796" s="12"/>
      <c r="L796" s="25">
        <v>140.69999999999999</v>
      </c>
      <c r="M796" s="6">
        <f t="shared" si="13"/>
        <v>140.69999999999999</v>
      </c>
      <c r="N796" s="6"/>
      <c r="O796" s="6" t="s">
        <v>3000</v>
      </c>
      <c r="P796" s="15">
        <v>0.49680000000000002</v>
      </c>
      <c r="Q796" s="18"/>
    </row>
    <row r="797" spans="1:17" s="1" customFormat="1" ht="20.100000000000001" customHeight="1" x14ac:dyDescent="0.15">
      <c r="A797" s="10">
        <v>795</v>
      </c>
      <c r="B797" s="25" t="s">
        <v>3003</v>
      </c>
      <c r="C797" s="8" t="s">
        <v>3004</v>
      </c>
      <c r="D797" s="31" t="s">
        <v>1344</v>
      </c>
      <c r="E797" s="6" t="s">
        <v>198</v>
      </c>
      <c r="F797" s="25">
        <v>1</v>
      </c>
      <c r="G797" s="11"/>
      <c r="H797" s="12"/>
      <c r="I797" s="12"/>
      <c r="J797" s="6"/>
      <c r="K797" s="12"/>
      <c r="L797" s="25">
        <v>140.69999999999999</v>
      </c>
      <c r="M797" s="6">
        <f t="shared" si="13"/>
        <v>140.69999999999999</v>
      </c>
      <c r="N797" s="6"/>
      <c r="O797" s="6" t="s">
        <v>3000</v>
      </c>
      <c r="P797" s="15">
        <v>0.49680000000000002</v>
      </c>
      <c r="Q797" s="18"/>
    </row>
    <row r="798" spans="1:17" s="1" customFormat="1" ht="20.100000000000001" customHeight="1" x14ac:dyDescent="0.15">
      <c r="A798" s="10">
        <v>796</v>
      </c>
      <c r="B798" s="25" t="s">
        <v>3005</v>
      </c>
      <c r="C798" s="8" t="s">
        <v>3006</v>
      </c>
      <c r="D798" s="31" t="s">
        <v>1344</v>
      </c>
      <c r="E798" s="6" t="s">
        <v>198</v>
      </c>
      <c r="F798" s="25">
        <v>1</v>
      </c>
      <c r="G798" s="11"/>
      <c r="H798" s="12"/>
      <c r="I798" s="12"/>
      <c r="J798" s="6"/>
      <c r="K798" s="12"/>
      <c r="L798" s="25">
        <v>140.69999999999999</v>
      </c>
      <c r="M798" s="6">
        <f t="shared" si="13"/>
        <v>140.69999999999999</v>
      </c>
      <c r="N798" s="6"/>
      <c r="O798" s="6" t="s">
        <v>3000</v>
      </c>
      <c r="P798" s="15">
        <v>0.49680000000000002</v>
      </c>
      <c r="Q798" s="18"/>
    </row>
    <row r="799" spans="1:17" s="1" customFormat="1" ht="20.100000000000001" customHeight="1" x14ac:dyDescent="0.15">
      <c r="A799" s="10">
        <v>797</v>
      </c>
      <c r="B799" s="25" t="s">
        <v>3007</v>
      </c>
      <c r="C799" s="8" t="s">
        <v>3008</v>
      </c>
      <c r="D799" s="31" t="s">
        <v>1344</v>
      </c>
      <c r="E799" s="6" t="s">
        <v>198</v>
      </c>
      <c r="F799" s="25">
        <v>1</v>
      </c>
      <c r="G799" s="11"/>
      <c r="H799" s="12"/>
      <c r="I799" s="12"/>
      <c r="J799" s="6"/>
      <c r="K799" s="12"/>
      <c r="L799" s="25">
        <v>140.69999999999999</v>
      </c>
      <c r="M799" s="6">
        <f t="shared" si="13"/>
        <v>140.69999999999999</v>
      </c>
      <c r="N799" s="6"/>
      <c r="O799" s="6" t="s">
        <v>3000</v>
      </c>
      <c r="P799" s="15">
        <v>0.49680000000000002</v>
      </c>
      <c r="Q799" s="18"/>
    </row>
    <row r="800" spans="1:17" s="1" customFormat="1" ht="20.100000000000001" customHeight="1" x14ac:dyDescent="0.15">
      <c r="A800" s="10">
        <v>798</v>
      </c>
      <c r="B800" s="25" t="s">
        <v>3009</v>
      </c>
      <c r="C800" s="8" t="s">
        <v>3010</v>
      </c>
      <c r="D800" s="31" t="s">
        <v>1344</v>
      </c>
      <c r="E800" s="6" t="s">
        <v>198</v>
      </c>
      <c r="F800" s="25">
        <v>1</v>
      </c>
      <c r="G800" s="11"/>
      <c r="H800" s="12"/>
      <c r="I800" s="12"/>
      <c r="J800" s="6"/>
      <c r="K800" s="12"/>
      <c r="L800" s="25">
        <v>140.69999999999999</v>
      </c>
      <c r="M800" s="6">
        <f t="shared" si="13"/>
        <v>140.69999999999999</v>
      </c>
      <c r="N800" s="6"/>
      <c r="O800" s="6" t="s">
        <v>3000</v>
      </c>
      <c r="P800" s="15">
        <v>0.49680000000000002</v>
      </c>
      <c r="Q800" s="18"/>
    </row>
    <row r="801" spans="1:17" s="1" customFormat="1" ht="20.100000000000001" customHeight="1" x14ac:dyDescent="0.15">
      <c r="A801" s="10">
        <v>799</v>
      </c>
      <c r="B801" s="25" t="s">
        <v>3011</v>
      </c>
      <c r="C801" s="8" t="s">
        <v>3012</v>
      </c>
      <c r="D801" s="31" t="s">
        <v>1344</v>
      </c>
      <c r="E801" s="6" t="s">
        <v>198</v>
      </c>
      <c r="F801" s="25">
        <v>1</v>
      </c>
      <c r="G801" s="11"/>
      <c r="H801" s="12"/>
      <c r="I801" s="12"/>
      <c r="J801" s="6"/>
      <c r="K801" s="12"/>
      <c r="L801" s="25">
        <v>140.69999999999999</v>
      </c>
      <c r="M801" s="6">
        <f t="shared" si="13"/>
        <v>140.69999999999999</v>
      </c>
      <c r="N801" s="6"/>
      <c r="O801" s="6" t="s">
        <v>3000</v>
      </c>
      <c r="P801" s="15">
        <v>0.49680000000000002</v>
      </c>
      <c r="Q801" s="18"/>
    </row>
    <row r="802" spans="1:17" s="1" customFormat="1" ht="20.100000000000001" customHeight="1" x14ac:dyDescent="0.15">
      <c r="A802" s="10">
        <v>800</v>
      </c>
      <c r="B802" s="25" t="s">
        <v>3013</v>
      </c>
      <c r="C802" s="8" t="s">
        <v>3014</v>
      </c>
      <c r="D802" s="31" t="s">
        <v>1344</v>
      </c>
      <c r="E802" s="6" t="s">
        <v>198</v>
      </c>
      <c r="F802" s="25">
        <v>1</v>
      </c>
      <c r="G802" s="11"/>
      <c r="H802" s="12"/>
      <c r="I802" s="12"/>
      <c r="J802" s="6"/>
      <c r="K802" s="12"/>
      <c r="L802" s="25">
        <v>140.69999999999999</v>
      </c>
      <c r="M802" s="6">
        <f t="shared" si="13"/>
        <v>140.69999999999999</v>
      </c>
      <c r="N802" s="6"/>
      <c r="O802" s="6" t="s">
        <v>3000</v>
      </c>
      <c r="P802" s="15">
        <v>0.49680000000000002</v>
      </c>
      <c r="Q802" s="18"/>
    </row>
    <row r="803" spans="1:17" s="1" customFormat="1" ht="20.100000000000001" customHeight="1" x14ac:dyDescent="0.15">
      <c r="A803" s="10">
        <v>801</v>
      </c>
      <c r="B803" s="25" t="s">
        <v>3015</v>
      </c>
      <c r="C803" s="8" t="s">
        <v>3016</v>
      </c>
      <c r="D803" s="31" t="s">
        <v>2351</v>
      </c>
      <c r="E803" s="6" t="s">
        <v>198</v>
      </c>
      <c r="F803" s="25">
        <v>1</v>
      </c>
      <c r="G803" s="11"/>
      <c r="H803" s="12"/>
      <c r="I803" s="12"/>
      <c r="J803" s="6"/>
      <c r="K803" s="12"/>
      <c r="L803" s="25">
        <v>694.9</v>
      </c>
      <c r="M803" s="6">
        <f t="shared" si="13"/>
        <v>694.9</v>
      </c>
      <c r="N803" s="6"/>
      <c r="O803" s="6" t="s">
        <v>3017</v>
      </c>
      <c r="P803" s="15">
        <v>2.4059750000000002</v>
      </c>
      <c r="Q803" s="18"/>
    </row>
    <row r="804" spans="1:17" s="1" customFormat="1" ht="20.100000000000001" customHeight="1" x14ac:dyDescent="0.15">
      <c r="A804" s="10">
        <v>802</v>
      </c>
      <c r="B804" s="25" t="s">
        <v>3018</v>
      </c>
      <c r="C804" s="8" t="s">
        <v>3019</v>
      </c>
      <c r="D804" s="31" t="s">
        <v>2351</v>
      </c>
      <c r="E804" s="6" t="s">
        <v>198</v>
      </c>
      <c r="F804" s="25">
        <v>1</v>
      </c>
      <c r="G804" s="11"/>
      <c r="H804" s="12"/>
      <c r="I804" s="12"/>
      <c r="J804" s="6"/>
      <c r="K804" s="12"/>
      <c r="L804" s="25">
        <v>694.9</v>
      </c>
      <c r="M804" s="6">
        <f t="shared" si="13"/>
        <v>694.9</v>
      </c>
      <c r="N804" s="6"/>
      <c r="O804" s="6" t="s">
        <v>3017</v>
      </c>
      <c r="P804" s="15">
        <v>2.4059750000000002</v>
      </c>
      <c r="Q804" s="18"/>
    </row>
    <row r="805" spans="1:17" s="1" customFormat="1" ht="20.100000000000001" customHeight="1" x14ac:dyDescent="0.15">
      <c r="A805" s="10">
        <v>803</v>
      </c>
      <c r="B805" s="25" t="s">
        <v>3020</v>
      </c>
      <c r="C805" s="8" t="s">
        <v>3021</v>
      </c>
      <c r="D805" s="31" t="s">
        <v>2351</v>
      </c>
      <c r="E805" s="6" t="s">
        <v>198</v>
      </c>
      <c r="F805" s="25">
        <v>1</v>
      </c>
      <c r="G805" s="11"/>
      <c r="H805" s="12"/>
      <c r="I805" s="12"/>
      <c r="J805" s="6"/>
      <c r="K805" s="12"/>
      <c r="L805" s="25">
        <v>693.1</v>
      </c>
      <c r="M805" s="6">
        <f t="shared" si="13"/>
        <v>693.1</v>
      </c>
      <c r="N805" s="6"/>
      <c r="O805" s="6" t="s">
        <v>3022</v>
      </c>
      <c r="P805" s="15">
        <v>2.398825</v>
      </c>
      <c r="Q805" s="18"/>
    </row>
    <row r="806" spans="1:17" s="1" customFormat="1" ht="20.100000000000001" customHeight="1" x14ac:dyDescent="0.15">
      <c r="A806" s="10">
        <v>804</v>
      </c>
      <c r="B806" s="25" t="s">
        <v>3023</v>
      </c>
      <c r="C806" s="8" t="s">
        <v>3024</v>
      </c>
      <c r="D806" s="31" t="s">
        <v>2351</v>
      </c>
      <c r="E806" s="6" t="s">
        <v>198</v>
      </c>
      <c r="F806" s="25">
        <v>1</v>
      </c>
      <c r="G806" s="11"/>
      <c r="H806" s="12"/>
      <c r="I806" s="12"/>
      <c r="J806" s="6"/>
      <c r="K806" s="12"/>
      <c r="L806" s="25">
        <v>693.1</v>
      </c>
      <c r="M806" s="6">
        <f t="shared" si="13"/>
        <v>693.1</v>
      </c>
      <c r="N806" s="6"/>
      <c r="O806" s="6" t="s">
        <v>3022</v>
      </c>
      <c r="P806" s="15">
        <v>2.398825</v>
      </c>
      <c r="Q806" s="18"/>
    </row>
    <row r="807" spans="1:17" s="1" customFormat="1" ht="20.100000000000001" customHeight="1" x14ac:dyDescent="0.15">
      <c r="A807" s="10">
        <v>805</v>
      </c>
      <c r="B807" s="25" t="s">
        <v>3025</v>
      </c>
      <c r="C807" s="8" t="s">
        <v>3026</v>
      </c>
      <c r="D807" s="31" t="s">
        <v>2351</v>
      </c>
      <c r="E807" s="6" t="s">
        <v>198</v>
      </c>
      <c r="F807" s="25">
        <v>2</v>
      </c>
      <c r="G807" s="11"/>
      <c r="H807" s="12"/>
      <c r="I807" s="12"/>
      <c r="J807" s="6"/>
      <c r="K807" s="12"/>
      <c r="L807" s="25">
        <v>699</v>
      </c>
      <c r="M807" s="6">
        <f t="shared" si="13"/>
        <v>1398</v>
      </c>
      <c r="N807" s="6"/>
      <c r="O807" s="6" t="s">
        <v>3027</v>
      </c>
      <c r="P807" s="15">
        <v>4.9772800000000004</v>
      </c>
      <c r="Q807" s="18"/>
    </row>
    <row r="808" spans="1:17" s="1" customFormat="1" ht="20.100000000000001" customHeight="1" x14ac:dyDescent="0.15">
      <c r="A808" s="10">
        <v>806</v>
      </c>
      <c r="B808" s="25" t="s">
        <v>3028</v>
      </c>
      <c r="C808" s="8" t="s">
        <v>3029</v>
      </c>
      <c r="D808" s="31" t="s">
        <v>2351</v>
      </c>
      <c r="E808" s="6" t="s">
        <v>198</v>
      </c>
      <c r="F808" s="25">
        <v>2</v>
      </c>
      <c r="G808" s="11"/>
      <c r="H808" s="12"/>
      <c r="I808" s="12"/>
      <c r="J808" s="6"/>
      <c r="K808" s="12"/>
      <c r="L808" s="25">
        <v>699</v>
      </c>
      <c r="M808" s="6">
        <f t="shared" si="13"/>
        <v>1398</v>
      </c>
      <c r="N808" s="6"/>
      <c r="O808" s="6" t="s">
        <v>3027</v>
      </c>
      <c r="P808" s="15">
        <v>4.9772800000000004</v>
      </c>
      <c r="Q808" s="18"/>
    </row>
    <row r="809" spans="1:17" s="1" customFormat="1" ht="20.100000000000001" customHeight="1" x14ac:dyDescent="0.15">
      <c r="A809" s="10">
        <v>807</v>
      </c>
      <c r="B809" s="25" t="s">
        <v>3030</v>
      </c>
      <c r="C809" s="8" t="s">
        <v>3031</v>
      </c>
      <c r="D809" s="31" t="s">
        <v>2351</v>
      </c>
      <c r="E809" s="6" t="s">
        <v>198</v>
      </c>
      <c r="F809" s="25">
        <v>4</v>
      </c>
      <c r="G809" s="11"/>
      <c r="H809" s="12"/>
      <c r="I809" s="12"/>
      <c r="J809" s="6"/>
      <c r="K809" s="12"/>
      <c r="L809" s="25">
        <v>527.70000000000005</v>
      </c>
      <c r="M809" s="6">
        <f t="shared" si="13"/>
        <v>2110.8000000000002</v>
      </c>
      <c r="N809" s="6"/>
      <c r="O809" s="6" t="s">
        <v>3032</v>
      </c>
      <c r="P809" s="15">
        <v>2.47384</v>
      </c>
      <c r="Q809" s="18"/>
    </row>
    <row r="810" spans="1:17" s="1" customFormat="1" ht="20.100000000000001" customHeight="1" x14ac:dyDescent="0.15">
      <c r="A810" s="10">
        <v>808</v>
      </c>
      <c r="B810" s="25" t="s">
        <v>3033</v>
      </c>
      <c r="C810" s="8" t="s">
        <v>3034</v>
      </c>
      <c r="D810" s="31" t="s">
        <v>2351</v>
      </c>
      <c r="E810" s="6" t="s">
        <v>198</v>
      </c>
      <c r="F810" s="25">
        <v>2</v>
      </c>
      <c r="G810" s="11"/>
      <c r="H810" s="12"/>
      <c r="I810" s="12"/>
      <c r="J810" s="6"/>
      <c r="K810" s="12"/>
      <c r="L810" s="25">
        <v>259.5</v>
      </c>
      <c r="M810" s="6">
        <f t="shared" si="13"/>
        <v>519</v>
      </c>
      <c r="N810" s="6"/>
      <c r="O810" s="6" t="s">
        <v>3035</v>
      </c>
      <c r="P810" s="15">
        <v>0.56181599999999998</v>
      </c>
      <c r="Q810" s="18"/>
    </row>
    <row r="811" spans="1:17" s="1" customFormat="1" ht="20.100000000000001" customHeight="1" x14ac:dyDescent="0.15">
      <c r="A811" s="10">
        <v>809</v>
      </c>
      <c r="B811" s="25" t="s">
        <v>3036</v>
      </c>
      <c r="C811" s="8" t="s">
        <v>3037</v>
      </c>
      <c r="D811" s="31" t="s">
        <v>2351</v>
      </c>
      <c r="E811" s="6" t="s">
        <v>198</v>
      </c>
      <c r="F811" s="25">
        <v>2</v>
      </c>
      <c r="G811" s="11"/>
      <c r="H811" s="12"/>
      <c r="I811" s="12"/>
      <c r="J811" s="6"/>
      <c r="K811" s="12"/>
      <c r="L811" s="25">
        <v>490.9</v>
      </c>
      <c r="M811" s="6">
        <f t="shared" si="13"/>
        <v>981.8</v>
      </c>
      <c r="N811" s="6"/>
      <c r="O811" s="6" t="s">
        <v>3038</v>
      </c>
      <c r="P811" s="15">
        <v>1.1444399999999999</v>
      </c>
      <c r="Q811" s="18"/>
    </row>
    <row r="812" spans="1:17" s="1" customFormat="1" ht="20.100000000000001" customHeight="1" x14ac:dyDescent="0.15">
      <c r="A812" s="10">
        <v>810</v>
      </c>
      <c r="B812" s="25" t="s">
        <v>3039</v>
      </c>
      <c r="C812" s="8" t="s">
        <v>3040</v>
      </c>
      <c r="D812" s="31" t="s">
        <v>2351</v>
      </c>
      <c r="E812" s="6" t="s">
        <v>198</v>
      </c>
      <c r="F812" s="25">
        <v>2</v>
      </c>
      <c r="G812" s="11"/>
      <c r="H812" s="12"/>
      <c r="I812" s="12"/>
      <c r="J812" s="6"/>
      <c r="K812" s="12"/>
      <c r="L812" s="25">
        <v>495.5</v>
      </c>
      <c r="M812" s="6">
        <f t="shared" si="13"/>
        <v>991</v>
      </c>
      <c r="N812" s="6"/>
      <c r="O812" s="6" t="s">
        <v>3041</v>
      </c>
      <c r="P812" s="15">
        <v>1.1559999999999999</v>
      </c>
      <c r="Q812" s="18"/>
    </row>
    <row r="813" spans="1:17" s="1" customFormat="1" ht="20.100000000000001" customHeight="1" x14ac:dyDescent="0.15">
      <c r="A813" s="10">
        <v>811</v>
      </c>
      <c r="B813" s="25" t="s">
        <v>3042</v>
      </c>
      <c r="C813" s="8" t="s">
        <v>3043</v>
      </c>
      <c r="D813" s="31" t="s">
        <v>2351</v>
      </c>
      <c r="E813" s="6" t="s">
        <v>198</v>
      </c>
      <c r="F813" s="25">
        <v>1</v>
      </c>
      <c r="G813" s="11"/>
      <c r="H813" s="12"/>
      <c r="I813" s="12"/>
      <c r="J813" s="6"/>
      <c r="K813" s="12"/>
      <c r="L813" s="25">
        <v>528.6</v>
      </c>
      <c r="M813" s="6">
        <f t="shared" si="13"/>
        <v>528.6</v>
      </c>
      <c r="N813" s="6"/>
      <c r="O813" s="6" t="s">
        <v>3044</v>
      </c>
      <c r="P813" s="15">
        <v>0.61961599999999994</v>
      </c>
      <c r="Q813" s="18"/>
    </row>
    <row r="814" spans="1:17" s="1" customFormat="1" ht="20.100000000000001" customHeight="1" x14ac:dyDescent="0.15">
      <c r="A814" s="10">
        <v>812</v>
      </c>
      <c r="B814" s="25" t="s">
        <v>3045</v>
      </c>
      <c r="C814" s="8" t="s">
        <v>3046</v>
      </c>
      <c r="D814" s="31" t="s">
        <v>2351</v>
      </c>
      <c r="E814" s="6" t="s">
        <v>198</v>
      </c>
      <c r="F814" s="25">
        <v>1</v>
      </c>
      <c r="G814" s="11"/>
      <c r="H814" s="12"/>
      <c r="I814" s="12"/>
      <c r="J814" s="6"/>
      <c r="K814" s="12"/>
      <c r="L814" s="25">
        <v>690.2</v>
      </c>
      <c r="M814" s="6">
        <f t="shared" si="13"/>
        <v>690.2</v>
      </c>
      <c r="N814" s="6"/>
      <c r="O814" s="6" t="s">
        <v>3047</v>
      </c>
      <c r="P814" s="15">
        <v>0.82307200000000003</v>
      </c>
      <c r="Q814" s="18"/>
    </row>
    <row r="815" spans="1:17" s="1" customFormat="1" ht="20.100000000000001" customHeight="1" x14ac:dyDescent="0.15">
      <c r="A815" s="10">
        <v>813</v>
      </c>
      <c r="B815" s="25" t="s">
        <v>3048</v>
      </c>
      <c r="C815" s="8" t="s">
        <v>3049</v>
      </c>
      <c r="D815" s="31" t="s">
        <v>2351</v>
      </c>
      <c r="E815" s="6" t="s">
        <v>198</v>
      </c>
      <c r="F815" s="25">
        <v>1</v>
      </c>
      <c r="G815" s="11"/>
      <c r="H815" s="12"/>
      <c r="I815" s="12"/>
      <c r="J815" s="6"/>
      <c r="K815" s="12"/>
      <c r="L815" s="25">
        <v>536.9</v>
      </c>
      <c r="M815" s="6">
        <f t="shared" si="13"/>
        <v>536.9</v>
      </c>
      <c r="N815" s="6"/>
      <c r="O815" s="6" t="s">
        <v>3050</v>
      </c>
      <c r="P815" s="15">
        <v>0.63002000000000002</v>
      </c>
      <c r="Q815" s="18"/>
    </row>
    <row r="816" spans="1:17" s="1" customFormat="1" ht="20.100000000000001" customHeight="1" x14ac:dyDescent="0.15">
      <c r="A816" s="10">
        <v>814</v>
      </c>
      <c r="B816" s="25" t="s">
        <v>3051</v>
      </c>
      <c r="C816" s="8" t="s">
        <v>3052</v>
      </c>
      <c r="D816" s="31" t="s">
        <v>2351</v>
      </c>
      <c r="E816" s="6" t="s">
        <v>198</v>
      </c>
      <c r="F816" s="25">
        <v>3</v>
      </c>
      <c r="G816" s="11"/>
      <c r="H816" s="12"/>
      <c r="I816" s="12"/>
      <c r="J816" s="6"/>
      <c r="K816" s="12"/>
      <c r="L816" s="25">
        <v>550.6</v>
      </c>
      <c r="M816" s="6">
        <f t="shared" si="13"/>
        <v>1651.8000000000002</v>
      </c>
      <c r="N816" s="6"/>
      <c r="O816" s="6" t="s">
        <v>3053</v>
      </c>
      <c r="P816" s="15">
        <v>1.94208</v>
      </c>
      <c r="Q816" s="18"/>
    </row>
    <row r="817" spans="1:17" s="1" customFormat="1" ht="20.100000000000001" customHeight="1" x14ac:dyDescent="0.15">
      <c r="A817" s="10">
        <v>815</v>
      </c>
      <c r="B817" s="25" t="s">
        <v>3054</v>
      </c>
      <c r="C817" s="8" t="s">
        <v>3055</v>
      </c>
      <c r="D817" s="31" t="s">
        <v>2351</v>
      </c>
      <c r="E817" s="6" t="s">
        <v>198</v>
      </c>
      <c r="F817" s="25">
        <v>1</v>
      </c>
      <c r="G817" s="11"/>
      <c r="H817" s="12"/>
      <c r="I817" s="12"/>
      <c r="J817" s="6"/>
      <c r="K817" s="12"/>
      <c r="L817" s="25">
        <v>1107.3</v>
      </c>
      <c r="M817" s="6">
        <f t="shared" si="13"/>
        <v>1107.3</v>
      </c>
      <c r="N817" s="6"/>
      <c r="O817" s="6" t="s">
        <v>3056</v>
      </c>
      <c r="P817" s="15">
        <v>2.8627500000000001</v>
      </c>
      <c r="Q817" s="18"/>
    </row>
    <row r="818" spans="1:17" s="1" customFormat="1" ht="20.100000000000001" customHeight="1" x14ac:dyDescent="0.15">
      <c r="A818" s="10">
        <v>816</v>
      </c>
      <c r="B818" s="25" t="s">
        <v>3057</v>
      </c>
      <c r="C818" s="8" t="s">
        <v>3058</v>
      </c>
      <c r="D818" s="31" t="s">
        <v>2351</v>
      </c>
      <c r="E818" s="6" t="s">
        <v>198</v>
      </c>
      <c r="F818" s="25">
        <v>1</v>
      </c>
      <c r="G818" s="11"/>
      <c r="H818" s="12"/>
      <c r="I818" s="12"/>
      <c r="J818" s="6"/>
      <c r="K818" s="12"/>
      <c r="L818" s="25">
        <v>1107.3</v>
      </c>
      <c r="M818" s="6">
        <f t="shared" si="13"/>
        <v>1107.3</v>
      </c>
      <c r="N818" s="6"/>
      <c r="O818" s="6" t="s">
        <v>3056</v>
      </c>
      <c r="P818" s="15">
        <v>2.8627500000000001</v>
      </c>
      <c r="Q818" s="18"/>
    </row>
    <row r="819" spans="1:17" s="1" customFormat="1" ht="20.100000000000001" customHeight="1" x14ac:dyDescent="0.15">
      <c r="A819" s="10">
        <v>817</v>
      </c>
      <c r="B819" s="25" t="s">
        <v>3059</v>
      </c>
      <c r="C819" s="8" t="s">
        <v>3060</v>
      </c>
      <c r="D819" s="31" t="s">
        <v>2351</v>
      </c>
      <c r="E819" s="6" t="s">
        <v>198</v>
      </c>
      <c r="F819" s="25">
        <v>1</v>
      </c>
      <c r="G819" s="11"/>
      <c r="H819" s="12"/>
      <c r="I819" s="12"/>
      <c r="J819" s="6"/>
      <c r="K819" s="12"/>
      <c r="L819" s="25">
        <v>1103.4000000000001</v>
      </c>
      <c r="M819" s="6">
        <f t="shared" si="13"/>
        <v>1103.4000000000001</v>
      </c>
      <c r="N819" s="6"/>
      <c r="O819" s="6" t="s">
        <v>3061</v>
      </c>
      <c r="P819" s="15">
        <v>2.4047100000000001</v>
      </c>
      <c r="Q819" s="18"/>
    </row>
    <row r="820" spans="1:17" s="1" customFormat="1" ht="20.100000000000001" customHeight="1" x14ac:dyDescent="0.15">
      <c r="A820" s="10">
        <v>818</v>
      </c>
      <c r="B820" s="25" t="s">
        <v>3062</v>
      </c>
      <c r="C820" s="8" t="s">
        <v>3063</v>
      </c>
      <c r="D820" s="31" t="s">
        <v>2351</v>
      </c>
      <c r="E820" s="6" t="s">
        <v>198</v>
      </c>
      <c r="F820" s="25">
        <v>1</v>
      </c>
      <c r="G820" s="11"/>
      <c r="H820" s="12"/>
      <c r="I820" s="12"/>
      <c r="J820" s="6"/>
      <c r="K820" s="12"/>
      <c r="L820" s="25">
        <v>1103.4000000000001</v>
      </c>
      <c r="M820" s="6">
        <f t="shared" si="13"/>
        <v>1103.4000000000001</v>
      </c>
      <c r="N820" s="6"/>
      <c r="O820" s="6" t="s">
        <v>3061</v>
      </c>
      <c r="P820" s="15">
        <v>2.4047100000000001</v>
      </c>
      <c r="Q820" s="18"/>
    </row>
    <row r="821" spans="1:17" s="1" customFormat="1" ht="20.100000000000001" customHeight="1" x14ac:dyDescent="0.15">
      <c r="A821" s="10">
        <v>819</v>
      </c>
      <c r="B821" s="25" t="s">
        <v>3064</v>
      </c>
      <c r="C821" s="8" t="s">
        <v>3065</v>
      </c>
      <c r="D821" s="31" t="s">
        <v>2351</v>
      </c>
      <c r="E821" s="6" t="s">
        <v>198</v>
      </c>
      <c r="F821" s="25">
        <v>1</v>
      </c>
      <c r="G821" s="11"/>
      <c r="H821" s="12"/>
      <c r="I821" s="12"/>
      <c r="J821" s="6"/>
      <c r="K821" s="12"/>
      <c r="L821" s="25">
        <v>490</v>
      </c>
      <c r="M821" s="6">
        <f t="shared" si="13"/>
        <v>490</v>
      </c>
      <c r="N821" s="6"/>
      <c r="O821" s="6" t="s">
        <v>3066</v>
      </c>
      <c r="P821" s="15">
        <v>1.0741499999999999</v>
      </c>
      <c r="Q821" s="18"/>
    </row>
    <row r="822" spans="1:17" s="1" customFormat="1" ht="20.100000000000001" customHeight="1" x14ac:dyDescent="0.15">
      <c r="A822" s="10">
        <v>820</v>
      </c>
      <c r="B822" s="25" t="s">
        <v>3067</v>
      </c>
      <c r="C822" s="8" t="s">
        <v>3068</v>
      </c>
      <c r="D822" s="31" t="s">
        <v>2351</v>
      </c>
      <c r="E822" s="6" t="s">
        <v>198</v>
      </c>
      <c r="F822" s="25">
        <v>1</v>
      </c>
      <c r="G822" s="11"/>
      <c r="H822" s="12"/>
      <c r="I822" s="12"/>
      <c r="J822" s="6"/>
      <c r="K822" s="12"/>
      <c r="L822" s="25">
        <v>490</v>
      </c>
      <c r="M822" s="6">
        <f t="shared" si="13"/>
        <v>490</v>
      </c>
      <c r="N822" s="6"/>
      <c r="O822" s="6" t="s">
        <v>3066</v>
      </c>
      <c r="P822" s="15">
        <v>1.0741499999999999</v>
      </c>
      <c r="Q822" s="18"/>
    </row>
    <row r="823" spans="1:17" s="1" customFormat="1" ht="20.100000000000001" customHeight="1" x14ac:dyDescent="0.15">
      <c r="A823" s="10">
        <v>821</v>
      </c>
      <c r="B823" s="25" t="s">
        <v>3069</v>
      </c>
      <c r="C823" s="8" t="s">
        <v>3070</v>
      </c>
      <c r="D823" s="31" t="s">
        <v>2351</v>
      </c>
      <c r="E823" s="6" t="s">
        <v>198</v>
      </c>
      <c r="F823" s="25">
        <v>1</v>
      </c>
      <c r="G823" s="11"/>
      <c r="H823" s="12"/>
      <c r="I823" s="12"/>
      <c r="J823" s="6"/>
      <c r="K823" s="12"/>
      <c r="L823" s="25">
        <v>490</v>
      </c>
      <c r="M823" s="6">
        <f t="shared" si="13"/>
        <v>490</v>
      </c>
      <c r="N823" s="6"/>
      <c r="O823" s="6" t="s">
        <v>3066</v>
      </c>
      <c r="P823" s="15">
        <v>1.0741499999999999</v>
      </c>
      <c r="Q823" s="18"/>
    </row>
    <row r="824" spans="1:17" s="1" customFormat="1" ht="20.100000000000001" customHeight="1" x14ac:dyDescent="0.15">
      <c r="A824" s="10">
        <v>822</v>
      </c>
      <c r="B824" s="25" t="s">
        <v>3071</v>
      </c>
      <c r="C824" s="8" t="s">
        <v>3072</v>
      </c>
      <c r="D824" s="31" t="s">
        <v>2351</v>
      </c>
      <c r="E824" s="6" t="s">
        <v>198</v>
      </c>
      <c r="F824" s="25">
        <v>1</v>
      </c>
      <c r="G824" s="11"/>
      <c r="H824" s="12"/>
      <c r="I824" s="12"/>
      <c r="J824" s="6"/>
      <c r="K824" s="12"/>
      <c r="L824" s="25">
        <v>490</v>
      </c>
      <c r="M824" s="6">
        <f t="shared" si="13"/>
        <v>490</v>
      </c>
      <c r="N824" s="6"/>
      <c r="O824" s="6" t="s">
        <v>3066</v>
      </c>
      <c r="P824" s="15">
        <v>1.0741499999999999</v>
      </c>
      <c r="Q824" s="18"/>
    </row>
    <row r="825" spans="1:17" s="1" customFormat="1" ht="20.100000000000001" customHeight="1" x14ac:dyDescent="0.15">
      <c r="A825" s="10">
        <v>823</v>
      </c>
      <c r="B825" s="25" t="s">
        <v>3073</v>
      </c>
      <c r="C825" s="8" t="s">
        <v>3074</v>
      </c>
      <c r="D825" s="31" t="s">
        <v>2351</v>
      </c>
      <c r="E825" s="6" t="s">
        <v>198</v>
      </c>
      <c r="F825" s="25">
        <v>1</v>
      </c>
      <c r="G825" s="11"/>
      <c r="H825" s="12"/>
      <c r="I825" s="12"/>
      <c r="J825" s="6"/>
      <c r="K825" s="12"/>
      <c r="L825" s="25">
        <v>507.4</v>
      </c>
      <c r="M825" s="6">
        <f t="shared" si="13"/>
        <v>507.4</v>
      </c>
      <c r="N825" s="6"/>
      <c r="O825" s="6" t="s">
        <v>3075</v>
      </c>
      <c r="P825" s="15">
        <v>1.0695300000000001</v>
      </c>
      <c r="Q825" s="18"/>
    </row>
    <row r="826" spans="1:17" s="1" customFormat="1" ht="20.100000000000001" customHeight="1" x14ac:dyDescent="0.15">
      <c r="A826" s="10">
        <v>824</v>
      </c>
      <c r="B826" s="25" t="s">
        <v>3076</v>
      </c>
      <c r="C826" s="8" t="s">
        <v>3077</v>
      </c>
      <c r="D826" s="31" t="s">
        <v>2351</v>
      </c>
      <c r="E826" s="6" t="s">
        <v>198</v>
      </c>
      <c r="F826" s="25">
        <v>1</v>
      </c>
      <c r="G826" s="11"/>
      <c r="H826" s="12"/>
      <c r="I826" s="12"/>
      <c r="J826" s="6"/>
      <c r="K826" s="12"/>
      <c r="L826" s="25">
        <v>507.4</v>
      </c>
      <c r="M826" s="6">
        <f t="shared" si="13"/>
        <v>507.4</v>
      </c>
      <c r="N826" s="6"/>
      <c r="O826" s="6" t="s">
        <v>3075</v>
      </c>
      <c r="P826" s="15">
        <v>1.0695300000000001</v>
      </c>
      <c r="Q826" s="18"/>
    </row>
    <row r="827" spans="1:17" s="1" customFormat="1" ht="20.100000000000001" customHeight="1" x14ac:dyDescent="0.15">
      <c r="A827" s="10">
        <v>825</v>
      </c>
      <c r="B827" s="25" t="s">
        <v>3078</v>
      </c>
      <c r="C827" s="8" t="s">
        <v>3079</v>
      </c>
      <c r="D827" s="31" t="s">
        <v>2351</v>
      </c>
      <c r="E827" s="6" t="s">
        <v>198</v>
      </c>
      <c r="F827" s="25">
        <v>1</v>
      </c>
      <c r="G827" s="11"/>
      <c r="H827" s="12"/>
      <c r="I827" s="12"/>
      <c r="J827" s="6"/>
      <c r="K827" s="12"/>
      <c r="L827" s="25">
        <v>507.4</v>
      </c>
      <c r="M827" s="6">
        <f t="shared" si="13"/>
        <v>507.4</v>
      </c>
      <c r="N827" s="6"/>
      <c r="O827" s="6" t="s">
        <v>3075</v>
      </c>
      <c r="P827" s="15">
        <v>1.0695300000000001</v>
      </c>
      <c r="Q827" s="18"/>
    </row>
    <row r="828" spans="1:17" s="1" customFormat="1" ht="20.100000000000001" customHeight="1" x14ac:dyDescent="0.15">
      <c r="A828" s="10">
        <v>826</v>
      </c>
      <c r="B828" s="25" t="s">
        <v>3080</v>
      </c>
      <c r="C828" s="8" t="s">
        <v>3081</v>
      </c>
      <c r="D828" s="31" t="s">
        <v>2351</v>
      </c>
      <c r="E828" s="6" t="s">
        <v>198</v>
      </c>
      <c r="F828" s="25">
        <v>1</v>
      </c>
      <c r="G828" s="11"/>
      <c r="H828" s="12"/>
      <c r="I828" s="12"/>
      <c r="J828" s="6"/>
      <c r="K828" s="12"/>
      <c r="L828" s="25">
        <v>507.4</v>
      </c>
      <c r="M828" s="6">
        <f t="shared" si="13"/>
        <v>507.4</v>
      </c>
      <c r="N828" s="6"/>
      <c r="O828" s="6" t="s">
        <v>3075</v>
      </c>
      <c r="P828" s="15">
        <v>1.0695300000000001</v>
      </c>
      <c r="Q828" s="18"/>
    </row>
    <row r="829" spans="1:17" s="1" customFormat="1" ht="20.100000000000001" customHeight="1" x14ac:dyDescent="0.15">
      <c r="A829" s="10">
        <v>827</v>
      </c>
      <c r="B829" s="25" t="s">
        <v>3082</v>
      </c>
      <c r="C829" s="8" t="s">
        <v>3083</v>
      </c>
      <c r="D829" s="31" t="s">
        <v>2351</v>
      </c>
      <c r="E829" s="6" t="s">
        <v>198</v>
      </c>
      <c r="F829" s="25">
        <v>1</v>
      </c>
      <c r="G829" s="11"/>
      <c r="H829" s="12"/>
      <c r="I829" s="12"/>
      <c r="J829" s="6"/>
      <c r="K829" s="12"/>
      <c r="L829" s="25">
        <v>503.1</v>
      </c>
      <c r="M829" s="6">
        <f t="shared" si="13"/>
        <v>503.1</v>
      </c>
      <c r="N829" s="6"/>
      <c r="O829" s="6" t="s">
        <v>3084</v>
      </c>
      <c r="P829" s="15">
        <v>1.0579799999999999</v>
      </c>
      <c r="Q829" s="18"/>
    </row>
    <row r="830" spans="1:17" s="1" customFormat="1" ht="20.100000000000001" customHeight="1" x14ac:dyDescent="0.15">
      <c r="A830" s="10">
        <v>828</v>
      </c>
      <c r="B830" s="25" t="s">
        <v>3085</v>
      </c>
      <c r="C830" s="8" t="s">
        <v>3086</v>
      </c>
      <c r="D830" s="31" t="s">
        <v>2351</v>
      </c>
      <c r="E830" s="6" t="s">
        <v>198</v>
      </c>
      <c r="F830" s="25">
        <v>1</v>
      </c>
      <c r="G830" s="11"/>
      <c r="H830" s="12"/>
      <c r="I830" s="12"/>
      <c r="J830" s="6"/>
      <c r="K830" s="12"/>
      <c r="L830" s="25">
        <v>503.1</v>
      </c>
      <c r="M830" s="6">
        <f t="shared" si="13"/>
        <v>503.1</v>
      </c>
      <c r="N830" s="6"/>
      <c r="O830" s="6" t="s">
        <v>3084</v>
      </c>
      <c r="P830" s="15">
        <v>1.0579799999999999</v>
      </c>
      <c r="Q830" s="18"/>
    </row>
    <row r="831" spans="1:17" s="1" customFormat="1" ht="20.100000000000001" customHeight="1" x14ac:dyDescent="0.15">
      <c r="A831" s="10">
        <v>829</v>
      </c>
      <c r="B831" s="25" t="s">
        <v>3087</v>
      </c>
      <c r="C831" s="8" t="s">
        <v>3088</v>
      </c>
      <c r="D831" s="31" t="s">
        <v>2351</v>
      </c>
      <c r="E831" s="6" t="s">
        <v>198</v>
      </c>
      <c r="F831" s="25">
        <v>1</v>
      </c>
      <c r="G831" s="11"/>
      <c r="H831" s="12"/>
      <c r="I831" s="12"/>
      <c r="J831" s="6"/>
      <c r="K831" s="12"/>
      <c r="L831" s="25">
        <v>503.1</v>
      </c>
      <c r="M831" s="6">
        <f t="shared" si="13"/>
        <v>503.1</v>
      </c>
      <c r="N831" s="6"/>
      <c r="O831" s="6" t="s">
        <v>3084</v>
      </c>
      <c r="P831" s="15">
        <v>1.0579799999999999</v>
      </c>
      <c r="Q831" s="18"/>
    </row>
    <row r="832" spans="1:17" s="1" customFormat="1" ht="20.100000000000001" customHeight="1" x14ac:dyDescent="0.15">
      <c r="A832" s="10">
        <v>830</v>
      </c>
      <c r="B832" s="25" t="s">
        <v>3089</v>
      </c>
      <c r="C832" s="8" t="s">
        <v>3090</v>
      </c>
      <c r="D832" s="31" t="s">
        <v>2351</v>
      </c>
      <c r="E832" s="6" t="s">
        <v>198</v>
      </c>
      <c r="F832" s="25">
        <v>1</v>
      </c>
      <c r="G832" s="11"/>
      <c r="H832" s="12"/>
      <c r="I832" s="12"/>
      <c r="J832" s="6"/>
      <c r="K832" s="12"/>
      <c r="L832" s="25">
        <v>503.1</v>
      </c>
      <c r="M832" s="6">
        <f t="shared" si="13"/>
        <v>503.1</v>
      </c>
      <c r="N832" s="6"/>
      <c r="O832" s="6" t="s">
        <v>3084</v>
      </c>
      <c r="P832" s="15">
        <v>1.0579799999999999</v>
      </c>
      <c r="Q832" s="18"/>
    </row>
    <row r="833" spans="1:17" s="1" customFormat="1" ht="20.100000000000001" customHeight="1" x14ac:dyDescent="0.15">
      <c r="A833" s="10">
        <v>831</v>
      </c>
      <c r="B833" s="25" t="s">
        <v>3091</v>
      </c>
      <c r="C833" s="8" t="s">
        <v>3092</v>
      </c>
      <c r="D833" s="31" t="s">
        <v>2351</v>
      </c>
      <c r="E833" s="6" t="s">
        <v>198</v>
      </c>
      <c r="F833" s="25">
        <v>1</v>
      </c>
      <c r="G833" s="11"/>
      <c r="H833" s="12"/>
      <c r="I833" s="12"/>
      <c r="J833" s="6"/>
      <c r="K833" s="12"/>
      <c r="L833" s="25">
        <v>481.1</v>
      </c>
      <c r="M833" s="6">
        <f t="shared" si="13"/>
        <v>481.1</v>
      </c>
      <c r="N833" s="6"/>
      <c r="O833" s="6" t="s">
        <v>3093</v>
      </c>
      <c r="P833" s="15">
        <v>1.0441199999999999</v>
      </c>
      <c r="Q833" s="18"/>
    </row>
    <row r="834" spans="1:17" s="1" customFormat="1" ht="20.100000000000001" customHeight="1" x14ac:dyDescent="0.15">
      <c r="A834" s="10">
        <v>832</v>
      </c>
      <c r="B834" s="25" t="s">
        <v>3094</v>
      </c>
      <c r="C834" s="8" t="s">
        <v>3095</v>
      </c>
      <c r="D834" s="31" t="s">
        <v>2351</v>
      </c>
      <c r="E834" s="6" t="s">
        <v>198</v>
      </c>
      <c r="F834" s="25">
        <v>1</v>
      </c>
      <c r="G834" s="11"/>
      <c r="H834" s="12"/>
      <c r="I834" s="12"/>
      <c r="J834" s="6"/>
      <c r="K834" s="12"/>
      <c r="L834" s="25">
        <v>481.1</v>
      </c>
      <c r="M834" s="6">
        <f t="shared" si="13"/>
        <v>481.1</v>
      </c>
      <c r="N834" s="6"/>
      <c r="O834" s="6" t="s">
        <v>3093</v>
      </c>
      <c r="P834" s="15">
        <v>1.0441199999999999</v>
      </c>
      <c r="Q834" s="18"/>
    </row>
    <row r="835" spans="1:17" s="1" customFormat="1" ht="20.100000000000001" customHeight="1" x14ac:dyDescent="0.15">
      <c r="A835" s="10">
        <v>833</v>
      </c>
      <c r="B835" s="25" t="s">
        <v>3096</v>
      </c>
      <c r="C835" s="8" t="s">
        <v>3097</v>
      </c>
      <c r="D835" s="31" t="s">
        <v>2351</v>
      </c>
      <c r="E835" s="6" t="s">
        <v>198</v>
      </c>
      <c r="F835" s="25">
        <v>1</v>
      </c>
      <c r="G835" s="11"/>
      <c r="H835" s="12"/>
      <c r="I835" s="12"/>
      <c r="J835" s="6"/>
      <c r="K835" s="12"/>
      <c r="L835" s="25">
        <v>481.1</v>
      </c>
      <c r="M835" s="6">
        <f t="shared" si="13"/>
        <v>481.1</v>
      </c>
      <c r="N835" s="6"/>
      <c r="O835" s="6" t="s">
        <v>3093</v>
      </c>
      <c r="P835" s="15">
        <v>1.0441199999999999</v>
      </c>
      <c r="Q835" s="18"/>
    </row>
    <row r="836" spans="1:17" s="1" customFormat="1" ht="20.100000000000001" customHeight="1" x14ac:dyDescent="0.15">
      <c r="A836" s="10">
        <v>834</v>
      </c>
      <c r="B836" s="25" t="s">
        <v>3098</v>
      </c>
      <c r="C836" s="8" t="s">
        <v>3099</v>
      </c>
      <c r="D836" s="31" t="s">
        <v>2351</v>
      </c>
      <c r="E836" s="6" t="s">
        <v>198</v>
      </c>
      <c r="F836" s="25">
        <v>1</v>
      </c>
      <c r="G836" s="11"/>
      <c r="H836" s="12"/>
      <c r="I836" s="12"/>
      <c r="J836" s="6"/>
      <c r="K836" s="12"/>
      <c r="L836" s="25">
        <v>481.1</v>
      </c>
      <c r="M836" s="6">
        <f t="shared" si="13"/>
        <v>481.1</v>
      </c>
      <c r="N836" s="6"/>
      <c r="O836" s="6" t="s">
        <v>3093</v>
      </c>
      <c r="P836" s="15">
        <v>1.0441199999999999</v>
      </c>
      <c r="Q836" s="18"/>
    </row>
    <row r="837" spans="1:17" s="1" customFormat="1" ht="20.100000000000001" customHeight="1" x14ac:dyDescent="0.15">
      <c r="A837" s="10">
        <v>835</v>
      </c>
      <c r="B837" s="25" t="s">
        <v>3100</v>
      </c>
      <c r="C837" s="8" t="s">
        <v>3101</v>
      </c>
      <c r="D837" s="31" t="s">
        <v>2351</v>
      </c>
      <c r="E837" s="6" t="s">
        <v>198</v>
      </c>
      <c r="F837" s="25">
        <v>1</v>
      </c>
      <c r="G837" s="11"/>
      <c r="H837" s="12"/>
      <c r="I837" s="12"/>
      <c r="J837" s="6"/>
      <c r="K837" s="12"/>
      <c r="L837" s="25">
        <v>511.8</v>
      </c>
      <c r="M837" s="6">
        <f t="shared" si="13"/>
        <v>511.8</v>
      </c>
      <c r="N837" s="6"/>
      <c r="O837" s="6" t="s">
        <v>3102</v>
      </c>
      <c r="P837" s="15">
        <v>1.26786</v>
      </c>
      <c r="Q837" s="18"/>
    </row>
    <row r="838" spans="1:17" s="1" customFormat="1" ht="20.100000000000001" customHeight="1" x14ac:dyDescent="0.15">
      <c r="A838" s="10">
        <v>836</v>
      </c>
      <c r="B838" s="25" t="s">
        <v>3103</v>
      </c>
      <c r="C838" s="8" t="s">
        <v>3104</v>
      </c>
      <c r="D838" s="31" t="s">
        <v>2351</v>
      </c>
      <c r="E838" s="6" t="s">
        <v>198</v>
      </c>
      <c r="F838" s="25">
        <v>1</v>
      </c>
      <c r="G838" s="11"/>
      <c r="H838" s="12"/>
      <c r="I838" s="12"/>
      <c r="J838" s="6"/>
      <c r="K838" s="12"/>
      <c r="L838" s="25">
        <v>511.8</v>
      </c>
      <c r="M838" s="6">
        <f t="shared" si="13"/>
        <v>511.8</v>
      </c>
      <c r="N838" s="6"/>
      <c r="O838" s="6" t="s">
        <v>3102</v>
      </c>
      <c r="P838" s="15">
        <v>1.26786</v>
      </c>
      <c r="Q838" s="18"/>
    </row>
    <row r="839" spans="1:17" s="1" customFormat="1" ht="20.100000000000001" customHeight="1" x14ac:dyDescent="0.15">
      <c r="A839" s="10">
        <v>837</v>
      </c>
      <c r="B839" s="25" t="s">
        <v>3105</v>
      </c>
      <c r="C839" s="8" t="s">
        <v>3106</v>
      </c>
      <c r="D839" s="31" t="s">
        <v>2351</v>
      </c>
      <c r="E839" s="6" t="s">
        <v>198</v>
      </c>
      <c r="F839" s="25">
        <v>1</v>
      </c>
      <c r="G839" s="11"/>
      <c r="H839" s="12"/>
      <c r="I839" s="12"/>
      <c r="J839" s="6"/>
      <c r="K839" s="12"/>
      <c r="L839" s="25">
        <v>503.3</v>
      </c>
      <c r="M839" s="6">
        <f t="shared" si="13"/>
        <v>503.3</v>
      </c>
      <c r="N839" s="6"/>
      <c r="O839" s="6" t="s">
        <v>3093</v>
      </c>
      <c r="P839" s="15">
        <v>1.0441199999999999</v>
      </c>
      <c r="Q839" s="18"/>
    </row>
    <row r="840" spans="1:17" s="1" customFormat="1" ht="20.100000000000001" customHeight="1" x14ac:dyDescent="0.15">
      <c r="A840" s="10">
        <v>838</v>
      </c>
      <c r="B840" s="25" t="s">
        <v>3107</v>
      </c>
      <c r="C840" s="8" t="s">
        <v>3108</v>
      </c>
      <c r="D840" s="31" t="s">
        <v>2351</v>
      </c>
      <c r="E840" s="6" t="s">
        <v>198</v>
      </c>
      <c r="F840" s="25">
        <v>1</v>
      </c>
      <c r="G840" s="11"/>
      <c r="H840" s="12"/>
      <c r="I840" s="12"/>
      <c r="J840" s="6"/>
      <c r="K840" s="12"/>
      <c r="L840" s="25">
        <v>503.3</v>
      </c>
      <c r="M840" s="6">
        <f t="shared" si="13"/>
        <v>503.3</v>
      </c>
      <c r="N840" s="6"/>
      <c r="O840" s="6" t="s">
        <v>3093</v>
      </c>
      <c r="P840" s="15">
        <v>1.0441199999999999</v>
      </c>
      <c r="Q840" s="18"/>
    </row>
    <row r="841" spans="1:17" s="1" customFormat="1" ht="20.100000000000001" customHeight="1" x14ac:dyDescent="0.15">
      <c r="A841" s="10">
        <v>839</v>
      </c>
      <c r="B841" s="25" t="s">
        <v>3109</v>
      </c>
      <c r="C841" s="8" t="s">
        <v>3110</v>
      </c>
      <c r="D841" s="31" t="s">
        <v>2351</v>
      </c>
      <c r="E841" s="6" t="s">
        <v>198</v>
      </c>
      <c r="F841" s="25">
        <v>1</v>
      </c>
      <c r="G841" s="11"/>
      <c r="H841" s="12"/>
      <c r="I841" s="12"/>
      <c r="J841" s="6"/>
      <c r="K841" s="12"/>
      <c r="L841" s="25">
        <v>514.20000000000005</v>
      </c>
      <c r="M841" s="6">
        <f t="shared" si="13"/>
        <v>514.20000000000005</v>
      </c>
      <c r="N841" s="6"/>
      <c r="O841" s="6" t="s">
        <v>3111</v>
      </c>
      <c r="P841" s="15">
        <v>1.276275</v>
      </c>
      <c r="Q841" s="18"/>
    </row>
    <row r="842" spans="1:17" s="1" customFormat="1" ht="20.100000000000001" customHeight="1" x14ac:dyDescent="0.15">
      <c r="A842" s="10">
        <v>840</v>
      </c>
      <c r="B842" s="25" t="s">
        <v>3112</v>
      </c>
      <c r="C842" s="8" t="s">
        <v>3113</v>
      </c>
      <c r="D842" s="31" t="s">
        <v>2351</v>
      </c>
      <c r="E842" s="6" t="s">
        <v>198</v>
      </c>
      <c r="F842" s="25">
        <v>1</v>
      </c>
      <c r="G842" s="11"/>
      <c r="H842" s="12"/>
      <c r="I842" s="12"/>
      <c r="J842" s="6"/>
      <c r="K842" s="12"/>
      <c r="L842" s="25">
        <v>514.20000000000005</v>
      </c>
      <c r="M842" s="6">
        <f t="shared" si="13"/>
        <v>514.20000000000005</v>
      </c>
      <c r="N842" s="6"/>
      <c r="O842" s="6" t="s">
        <v>3111</v>
      </c>
      <c r="P842" s="15">
        <v>1.276275</v>
      </c>
      <c r="Q842" s="18"/>
    </row>
    <row r="843" spans="1:17" s="1" customFormat="1" ht="20.100000000000001" customHeight="1" x14ac:dyDescent="0.15">
      <c r="A843" s="10">
        <v>841</v>
      </c>
      <c r="B843" s="25" t="s">
        <v>3114</v>
      </c>
      <c r="C843" s="8" t="s">
        <v>3115</v>
      </c>
      <c r="D843" s="31" t="s">
        <v>2351</v>
      </c>
      <c r="E843" s="6" t="s">
        <v>198</v>
      </c>
      <c r="F843" s="25">
        <v>1</v>
      </c>
      <c r="G843" s="11"/>
      <c r="H843" s="12"/>
      <c r="I843" s="12"/>
      <c r="J843" s="6"/>
      <c r="K843" s="12"/>
      <c r="L843" s="25">
        <v>505.8</v>
      </c>
      <c r="M843" s="6">
        <f t="shared" si="13"/>
        <v>505.8</v>
      </c>
      <c r="N843" s="6"/>
      <c r="O843" s="6" t="s">
        <v>3116</v>
      </c>
      <c r="P843" s="15">
        <v>1.05105</v>
      </c>
      <c r="Q843" s="18"/>
    </row>
    <row r="844" spans="1:17" s="1" customFormat="1" ht="20.100000000000001" customHeight="1" x14ac:dyDescent="0.15">
      <c r="A844" s="10">
        <v>842</v>
      </c>
      <c r="B844" s="25" t="s">
        <v>3117</v>
      </c>
      <c r="C844" s="8" t="s">
        <v>3118</v>
      </c>
      <c r="D844" s="31" t="s">
        <v>2351</v>
      </c>
      <c r="E844" s="6" t="s">
        <v>198</v>
      </c>
      <c r="F844" s="25">
        <v>1</v>
      </c>
      <c r="G844" s="11"/>
      <c r="H844" s="12"/>
      <c r="I844" s="12"/>
      <c r="J844" s="6"/>
      <c r="K844" s="12"/>
      <c r="L844" s="25">
        <v>505.8</v>
      </c>
      <c r="M844" s="6">
        <f t="shared" si="13"/>
        <v>505.8</v>
      </c>
      <c r="N844" s="6"/>
      <c r="O844" s="6" t="s">
        <v>3116</v>
      </c>
      <c r="P844" s="15">
        <v>1.05105</v>
      </c>
      <c r="Q844" s="18"/>
    </row>
    <row r="845" spans="1:17" s="1" customFormat="1" ht="20.100000000000001" customHeight="1" x14ac:dyDescent="0.15">
      <c r="A845" s="10">
        <v>843</v>
      </c>
      <c r="B845" s="25" t="s">
        <v>3119</v>
      </c>
      <c r="C845" s="8" t="s">
        <v>3120</v>
      </c>
      <c r="D845" s="31" t="s">
        <v>2351</v>
      </c>
      <c r="E845" s="6" t="s">
        <v>198</v>
      </c>
      <c r="F845" s="25">
        <v>1</v>
      </c>
      <c r="G845" s="11"/>
      <c r="H845" s="12"/>
      <c r="I845" s="12"/>
      <c r="J845" s="6"/>
      <c r="K845" s="12"/>
      <c r="L845" s="25">
        <v>470.1</v>
      </c>
      <c r="M845" s="6">
        <f t="shared" si="13"/>
        <v>470.1</v>
      </c>
      <c r="N845" s="6"/>
      <c r="O845" s="6" t="s">
        <v>3121</v>
      </c>
      <c r="P845" s="15">
        <v>1.02102</v>
      </c>
      <c r="Q845" s="18"/>
    </row>
    <row r="846" spans="1:17" s="1" customFormat="1" ht="20.100000000000001" customHeight="1" x14ac:dyDescent="0.15">
      <c r="A846" s="10">
        <v>844</v>
      </c>
      <c r="B846" s="25" t="s">
        <v>3122</v>
      </c>
      <c r="C846" s="8" t="s">
        <v>3123</v>
      </c>
      <c r="D846" s="31" t="s">
        <v>2351</v>
      </c>
      <c r="E846" s="6" t="s">
        <v>198</v>
      </c>
      <c r="F846" s="25">
        <v>1</v>
      </c>
      <c r="G846" s="11"/>
      <c r="H846" s="12"/>
      <c r="I846" s="12"/>
      <c r="J846" s="6"/>
      <c r="K846" s="12"/>
      <c r="L846" s="25">
        <v>470.1</v>
      </c>
      <c r="M846" s="6">
        <f t="shared" si="13"/>
        <v>470.1</v>
      </c>
      <c r="N846" s="6"/>
      <c r="O846" s="6" t="s">
        <v>3121</v>
      </c>
      <c r="P846" s="15">
        <v>1.02102</v>
      </c>
      <c r="Q846" s="18"/>
    </row>
    <row r="847" spans="1:17" s="1" customFormat="1" ht="20.100000000000001" customHeight="1" x14ac:dyDescent="0.15">
      <c r="A847" s="10">
        <v>845</v>
      </c>
      <c r="B847" s="25" t="s">
        <v>3124</v>
      </c>
      <c r="C847" s="8" t="s">
        <v>3125</v>
      </c>
      <c r="D847" s="31" t="s">
        <v>2351</v>
      </c>
      <c r="E847" s="6" t="s">
        <v>198</v>
      </c>
      <c r="F847" s="25">
        <v>1</v>
      </c>
      <c r="G847" s="11"/>
      <c r="H847" s="12"/>
      <c r="I847" s="12"/>
      <c r="J847" s="6"/>
      <c r="K847" s="12"/>
      <c r="L847" s="25">
        <v>470.1</v>
      </c>
      <c r="M847" s="6">
        <f t="shared" si="13"/>
        <v>470.1</v>
      </c>
      <c r="N847" s="6"/>
      <c r="O847" s="6" t="s">
        <v>3121</v>
      </c>
      <c r="P847" s="15">
        <v>1.02102</v>
      </c>
      <c r="Q847" s="18"/>
    </row>
    <row r="848" spans="1:17" s="1" customFormat="1" ht="20.100000000000001" customHeight="1" x14ac:dyDescent="0.15">
      <c r="A848" s="10">
        <v>846</v>
      </c>
      <c r="B848" s="25" t="s">
        <v>3126</v>
      </c>
      <c r="C848" s="8" t="s">
        <v>3127</v>
      </c>
      <c r="D848" s="31" t="s">
        <v>2351</v>
      </c>
      <c r="E848" s="6" t="s">
        <v>198</v>
      </c>
      <c r="F848" s="25">
        <v>1</v>
      </c>
      <c r="G848" s="11"/>
      <c r="H848" s="12"/>
      <c r="I848" s="12"/>
      <c r="J848" s="6"/>
      <c r="K848" s="12"/>
      <c r="L848" s="25">
        <v>470.1</v>
      </c>
      <c r="M848" s="6">
        <f t="shared" si="13"/>
        <v>470.1</v>
      </c>
      <c r="N848" s="6"/>
      <c r="O848" s="6" t="s">
        <v>3121</v>
      </c>
      <c r="P848" s="15">
        <v>1.02102</v>
      </c>
      <c r="Q848" s="18"/>
    </row>
    <row r="849" spans="1:17" s="1" customFormat="1" ht="20.100000000000001" customHeight="1" x14ac:dyDescent="0.15">
      <c r="A849" s="10">
        <v>847</v>
      </c>
      <c r="B849" s="25" t="s">
        <v>3128</v>
      </c>
      <c r="C849" s="8" t="s">
        <v>3129</v>
      </c>
      <c r="D849" s="31" t="s">
        <v>2351</v>
      </c>
      <c r="E849" s="6" t="s">
        <v>198</v>
      </c>
      <c r="F849" s="25">
        <v>1</v>
      </c>
      <c r="G849" s="11"/>
      <c r="H849" s="12"/>
      <c r="I849" s="12"/>
      <c r="J849" s="6"/>
      <c r="K849" s="12"/>
      <c r="L849" s="25">
        <v>463.2</v>
      </c>
      <c r="M849" s="6">
        <f t="shared" si="13"/>
        <v>463.2</v>
      </c>
      <c r="N849" s="6"/>
      <c r="O849" s="6" t="s">
        <v>3130</v>
      </c>
      <c r="P849" s="15">
        <v>1.0071600000000001</v>
      </c>
      <c r="Q849" s="18"/>
    </row>
    <row r="850" spans="1:17" s="1" customFormat="1" ht="20.100000000000001" customHeight="1" x14ac:dyDescent="0.15">
      <c r="A850" s="10">
        <v>848</v>
      </c>
      <c r="B850" s="25" t="s">
        <v>3131</v>
      </c>
      <c r="C850" s="8" t="s">
        <v>3132</v>
      </c>
      <c r="D850" s="31" t="s">
        <v>2351</v>
      </c>
      <c r="E850" s="6" t="s">
        <v>198</v>
      </c>
      <c r="F850" s="25">
        <v>1</v>
      </c>
      <c r="G850" s="11"/>
      <c r="H850" s="12"/>
      <c r="I850" s="12"/>
      <c r="J850" s="6"/>
      <c r="K850" s="12"/>
      <c r="L850" s="25">
        <v>463.2</v>
      </c>
      <c r="M850" s="6">
        <f t="shared" si="13"/>
        <v>463.2</v>
      </c>
      <c r="N850" s="6"/>
      <c r="O850" s="6" t="s">
        <v>3130</v>
      </c>
      <c r="P850" s="15">
        <v>1.0071600000000001</v>
      </c>
      <c r="Q850" s="18"/>
    </row>
    <row r="851" spans="1:17" s="1" customFormat="1" ht="20.100000000000001" customHeight="1" x14ac:dyDescent="0.15">
      <c r="A851" s="10">
        <v>849</v>
      </c>
      <c r="B851" s="25" t="s">
        <v>3133</v>
      </c>
      <c r="C851" s="8" t="s">
        <v>3134</v>
      </c>
      <c r="D851" s="31" t="s">
        <v>2351</v>
      </c>
      <c r="E851" s="6" t="s">
        <v>198</v>
      </c>
      <c r="F851" s="25">
        <v>1</v>
      </c>
      <c r="G851" s="11"/>
      <c r="H851" s="12"/>
      <c r="I851" s="12"/>
      <c r="J851" s="6"/>
      <c r="K851" s="12"/>
      <c r="L851" s="25">
        <v>463.2</v>
      </c>
      <c r="M851" s="6">
        <f t="shared" si="13"/>
        <v>463.2</v>
      </c>
      <c r="N851" s="6"/>
      <c r="O851" s="6" t="s">
        <v>3130</v>
      </c>
      <c r="P851" s="15">
        <v>1.0071600000000001</v>
      </c>
      <c r="Q851" s="18"/>
    </row>
    <row r="852" spans="1:17" s="1" customFormat="1" ht="20.100000000000001" customHeight="1" x14ac:dyDescent="0.15">
      <c r="A852" s="10">
        <v>850</v>
      </c>
      <c r="B852" s="25" t="s">
        <v>3135</v>
      </c>
      <c r="C852" s="8" t="s">
        <v>3136</v>
      </c>
      <c r="D852" s="31" t="s">
        <v>2351</v>
      </c>
      <c r="E852" s="6" t="s">
        <v>198</v>
      </c>
      <c r="F852" s="25">
        <v>1</v>
      </c>
      <c r="G852" s="11"/>
      <c r="H852" s="12"/>
      <c r="I852" s="12"/>
      <c r="J852" s="6"/>
      <c r="K852" s="12"/>
      <c r="L852" s="25">
        <v>463.2</v>
      </c>
      <c r="M852" s="6">
        <f t="shared" si="13"/>
        <v>463.2</v>
      </c>
      <c r="N852" s="6"/>
      <c r="O852" s="6" t="s">
        <v>3130</v>
      </c>
      <c r="P852" s="15">
        <v>1.0071600000000001</v>
      </c>
      <c r="Q852" s="18"/>
    </row>
    <row r="853" spans="1:17" s="1" customFormat="1" ht="20.100000000000001" customHeight="1" x14ac:dyDescent="0.15">
      <c r="A853" s="10">
        <v>851</v>
      </c>
      <c r="B853" s="25" t="s">
        <v>3137</v>
      </c>
      <c r="C853" s="8" t="s">
        <v>3138</v>
      </c>
      <c r="D853" s="31" t="s">
        <v>2351</v>
      </c>
      <c r="E853" s="6" t="s">
        <v>198</v>
      </c>
      <c r="F853" s="25">
        <v>1</v>
      </c>
      <c r="G853" s="11"/>
      <c r="H853" s="12"/>
      <c r="I853" s="12"/>
      <c r="J853" s="6"/>
      <c r="K853" s="12"/>
      <c r="L853" s="25">
        <v>649</v>
      </c>
      <c r="M853" s="6">
        <f t="shared" si="13"/>
        <v>649</v>
      </c>
      <c r="N853" s="6"/>
      <c r="O853" s="6" t="s">
        <v>3139</v>
      </c>
      <c r="P853" s="15">
        <v>1.7462500000000001</v>
      </c>
      <c r="Q853" s="18"/>
    </row>
    <row r="854" spans="1:17" s="1" customFormat="1" ht="20.100000000000001" customHeight="1" x14ac:dyDescent="0.15">
      <c r="A854" s="10">
        <v>852</v>
      </c>
      <c r="B854" s="25" t="s">
        <v>3140</v>
      </c>
      <c r="C854" s="8" t="s">
        <v>3141</v>
      </c>
      <c r="D854" s="31" t="s">
        <v>2351</v>
      </c>
      <c r="E854" s="6" t="s">
        <v>198</v>
      </c>
      <c r="F854" s="25">
        <v>1</v>
      </c>
      <c r="G854" s="11"/>
      <c r="H854" s="12"/>
      <c r="I854" s="12"/>
      <c r="J854" s="6"/>
      <c r="K854" s="12"/>
      <c r="L854" s="25">
        <v>649</v>
      </c>
      <c r="M854" s="6">
        <f t="shared" si="13"/>
        <v>649</v>
      </c>
      <c r="N854" s="6"/>
      <c r="O854" s="6" t="s">
        <v>3139</v>
      </c>
      <c r="P854" s="15">
        <v>1.7462500000000001</v>
      </c>
      <c r="Q854" s="18"/>
    </row>
    <row r="855" spans="1:17" s="1" customFormat="1" ht="20.100000000000001" customHeight="1" x14ac:dyDescent="0.15">
      <c r="A855" s="10">
        <v>853</v>
      </c>
      <c r="B855" s="25" t="s">
        <v>3142</v>
      </c>
      <c r="C855" s="8" t="s">
        <v>3143</v>
      </c>
      <c r="D855" s="31" t="s">
        <v>2351</v>
      </c>
      <c r="E855" s="6" t="s">
        <v>198</v>
      </c>
      <c r="F855" s="25">
        <v>1</v>
      </c>
      <c r="G855" s="11"/>
      <c r="H855" s="12"/>
      <c r="I855" s="12"/>
      <c r="J855" s="6"/>
      <c r="K855" s="12"/>
      <c r="L855" s="25">
        <v>614.20000000000005</v>
      </c>
      <c r="M855" s="6">
        <f t="shared" si="13"/>
        <v>614.20000000000005</v>
      </c>
      <c r="N855" s="6"/>
      <c r="O855" s="6" t="s">
        <v>3144</v>
      </c>
      <c r="P855" s="15">
        <v>1.64175</v>
      </c>
      <c r="Q855" s="18"/>
    </row>
    <row r="856" spans="1:17" s="1" customFormat="1" ht="20.100000000000001" customHeight="1" x14ac:dyDescent="0.15">
      <c r="A856" s="10">
        <v>854</v>
      </c>
      <c r="B856" s="25" t="s">
        <v>3145</v>
      </c>
      <c r="C856" s="8" t="s">
        <v>3146</v>
      </c>
      <c r="D856" s="31" t="s">
        <v>2351</v>
      </c>
      <c r="E856" s="6" t="s">
        <v>198</v>
      </c>
      <c r="F856" s="25">
        <v>1</v>
      </c>
      <c r="G856" s="11"/>
      <c r="H856" s="12"/>
      <c r="I856" s="12"/>
      <c r="J856" s="6"/>
      <c r="K856" s="12"/>
      <c r="L856" s="25">
        <v>614.20000000000005</v>
      </c>
      <c r="M856" s="6">
        <f t="shared" si="13"/>
        <v>614.20000000000005</v>
      </c>
      <c r="N856" s="6"/>
      <c r="O856" s="6" t="s">
        <v>3144</v>
      </c>
      <c r="P856" s="15">
        <v>1.64175</v>
      </c>
      <c r="Q856" s="18"/>
    </row>
    <row r="857" spans="1:17" s="1" customFormat="1" ht="20.100000000000001" customHeight="1" x14ac:dyDescent="0.15">
      <c r="A857" s="10">
        <v>855</v>
      </c>
      <c r="B857" s="25" t="s">
        <v>3147</v>
      </c>
      <c r="C857" s="8" t="s">
        <v>3148</v>
      </c>
      <c r="D857" s="31" t="s">
        <v>2351</v>
      </c>
      <c r="E857" s="6" t="s">
        <v>198</v>
      </c>
      <c r="F857" s="25">
        <v>1</v>
      </c>
      <c r="G857" s="11"/>
      <c r="H857" s="12"/>
      <c r="I857" s="12"/>
      <c r="J857" s="6"/>
      <c r="K857" s="12"/>
      <c r="L857" s="25">
        <v>672.7</v>
      </c>
      <c r="M857" s="6">
        <f t="shared" ref="M857:M920" si="14">L857*F857</f>
        <v>672.7</v>
      </c>
      <c r="N857" s="6"/>
      <c r="O857" s="6" t="s">
        <v>3149</v>
      </c>
      <c r="P857" s="15">
        <v>1.7646200000000001</v>
      </c>
      <c r="Q857" s="18"/>
    </row>
    <row r="858" spans="1:17" s="1" customFormat="1" ht="20.100000000000001" customHeight="1" x14ac:dyDescent="0.15">
      <c r="A858" s="10">
        <v>856</v>
      </c>
      <c r="B858" s="25" t="s">
        <v>3150</v>
      </c>
      <c r="C858" s="8" t="s">
        <v>3151</v>
      </c>
      <c r="D858" s="31" t="s">
        <v>2351</v>
      </c>
      <c r="E858" s="6" t="s">
        <v>198</v>
      </c>
      <c r="F858" s="25">
        <v>1</v>
      </c>
      <c r="G858" s="11"/>
      <c r="H858" s="12"/>
      <c r="I858" s="12"/>
      <c r="J858" s="6"/>
      <c r="K858" s="12"/>
      <c r="L858" s="25">
        <v>672.7</v>
      </c>
      <c r="M858" s="6">
        <f t="shared" si="14"/>
        <v>672.7</v>
      </c>
      <c r="N858" s="6"/>
      <c r="O858" s="6" t="s">
        <v>3149</v>
      </c>
      <c r="P858" s="15">
        <v>1.7646200000000001</v>
      </c>
      <c r="Q858" s="18"/>
    </row>
    <row r="859" spans="1:17" s="1" customFormat="1" ht="20.100000000000001" customHeight="1" x14ac:dyDescent="0.15">
      <c r="A859" s="10">
        <v>857</v>
      </c>
      <c r="B859" s="25" t="s">
        <v>3152</v>
      </c>
      <c r="C859" s="8" t="s">
        <v>3153</v>
      </c>
      <c r="D859" s="31" t="s">
        <v>2351</v>
      </c>
      <c r="E859" s="6" t="s">
        <v>198</v>
      </c>
      <c r="F859" s="25">
        <v>1</v>
      </c>
      <c r="G859" s="11"/>
      <c r="H859" s="12"/>
      <c r="I859" s="12"/>
      <c r="J859" s="6"/>
      <c r="K859" s="12"/>
      <c r="L859" s="25">
        <v>698.9</v>
      </c>
      <c r="M859" s="6">
        <f t="shared" si="14"/>
        <v>698.9</v>
      </c>
      <c r="N859" s="6"/>
      <c r="O859" s="6" t="s">
        <v>3154</v>
      </c>
      <c r="P859" s="15">
        <v>1.7789200000000001</v>
      </c>
      <c r="Q859" s="18"/>
    </row>
    <row r="860" spans="1:17" s="1" customFormat="1" ht="20.100000000000001" customHeight="1" x14ac:dyDescent="0.15">
      <c r="A860" s="10">
        <v>858</v>
      </c>
      <c r="B860" s="25" t="s">
        <v>3155</v>
      </c>
      <c r="C860" s="8" t="s">
        <v>3156</v>
      </c>
      <c r="D860" s="31" t="s">
        <v>2351</v>
      </c>
      <c r="E860" s="6" t="s">
        <v>198</v>
      </c>
      <c r="F860" s="25">
        <v>1</v>
      </c>
      <c r="G860" s="11"/>
      <c r="H860" s="12"/>
      <c r="I860" s="12"/>
      <c r="J860" s="6"/>
      <c r="K860" s="12"/>
      <c r="L860" s="25">
        <v>698.9</v>
      </c>
      <c r="M860" s="6">
        <f t="shared" si="14"/>
        <v>698.9</v>
      </c>
      <c r="N860" s="6"/>
      <c r="O860" s="6" t="s">
        <v>3154</v>
      </c>
      <c r="P860" s="15">
        <v>1.7789200000000001</v>
      </c>
      <c r="Q860" s="18"/>
    </row>
    <row r="861" spans="1:17" s="1" customFormat="1" ht="20.100000000000001" customHeight="1" x14ac:dyDescent="0.15">
      <c r="A861" s="10">
        <v>859</v>
      </c>
      <c r="B861" s="25" t="s">
        <v>3157</v>
      </c>
      <c r="C861" s="8" t="s">
        <v>3158</v>
      </c>
      <c r="D861" s="31" t="s">
        <v>2351</v>
      </c>
      <c r="E861" s="6" t="s">
        <v>198</v>
      </c>
      <c r="F861" s="25">
        <v>1</v>
      </c>
      <c r="G861" s="11"/>
      <c r="H861" s="12"/>
      <c r="I861" s="12"/>
      <c r="J861" s="6"/>
      <c r="K861" s="12"/>
      <c r="L861" s="25">
        <v>702.9</v>
      </c>
      <c r="M861" s="6">
        <f t="shared" si="14"/>
        <v>702.9</v>
      </c>
      <c r="N861" s="6"/>
      <c r="O861" s="6" t="s">
        <v>3159</v>
      </c>
      <c r="P861" s="15">
        <v>2.4100999999999999</v>
      </c>
      <c r="Q861" s="18"/>
    </row>
    <row r="862" spans="1:17" s="1" customFormat="1" ht="20.100000000000001" customHeight="1" x14ac:dyDescent="0.15">
      <c r="A862" s="10">
        <v>860</v>
      </c>
      <c r="B862" s="25" t="s">
        <v>3160</v>
      </c>
      <c r="C862" s="8" t="s">
        <v>3161</v>
      </c>
      <c r="D862" s="31" t="s">
        <v>2351</v>
      </c>
      <c r="E862" s="6" t="s">
        <v>198</v>
      </c>
      <c r="F862" s="25">
        <v>1</v>
      </c>
      <c r="G862" s="11"/>
      <c r="H862" s="12"/>
      <c r="I862" s="12"/>
      <c r="J862" s="6"/>
      <c r="K862" s="12"/>
      <c r="L862" s="25">
        <v>702.9</v>
      </c>
      <c r="M862" s="6">
        <f t="shared" si="14"/>
        <v>702.9</v>
      </c>
      <c r="N862" s="6"/>
      <c r="O862" s="6" t="s">
        <v>3159</v>
      </c>
      <c r="P862" s="15">
        <v>2.4100999999999999</v>
      </c>
      <c r="Q862" s="18"/>
    </row>
    <row r="863" spans="1:17" s="1" customFormat="1" ht="20.100000000000001" customHeight="1" x14ac:dyDescent="0.15">
      <c r="A863" s="10">
        <v>861</v>
      </c>
      <c r="B863" s="25" t="s">
        <v>3162</v>
      </c>
      <c r="C863" s="8" t="s">
        <v>3163</v>
      </c>
      <c r="D863" s="31" t="s">
        <v>2351</v>
      </c>
      <c r="E863" s="6" t="s">
        <v>198</v>
      </c>
      <c r="F863" s="25">
        <v>1</v>
      </c>
      <c r="G863" s="11"/>
      <c r="H863" s="12"/>
      <c r="I863" s="12"/>
      <c r="J863" s="6"/>
      <c r="K863" s="12"/>
      <c r="L863" s="25">
        <v>680.3</v>
      </c>
      <c r="M863" s="6">
        <f t="shared" si="14"/>
        <v>680.3</v>
      </c>
      <c r="N863" s="6"/>
      <c r="O863" s="6" t="s">
        <v>3164</v>
      </c>
      <c r="P863" s="15">
        <v>1.7699549999999999</v>
      </c>
      <c r="Q863" s="18"/>
    </row>
    <row r="864" spans="1:17" s="1" customFormat="1" ht="20.100000000000001" customHeight="1" x14ac:dyDescent="0.15">
      <c r="A864" s="10">
        <v>862</v>
      </c>
      <c r="B864" s="25" t="s">
        <v>3165</v>
      </c>
      <c r="C864" s="8" t="s">
        <v>3166</v>
      </c>
      <c r="D864" s="31" t="s">
        <v>2351</v>
      </c>
      <c r="E864" s="6" t="s">
        <v>198</v>
      </c>
      <c r="F864" s="25">
        <v>1</v>
      </c>
      <c r="G864" s="11"/>
      <c r="H864" s="12"/>
      <c r="I864" s="12"/>
      <c r="J864" s="6"/>
      <c r="K864" s="12"/>
      <c r="L864" s="25">
        <v>680.3</v>
      </c>
      <c r="M864" s="6">
        <f t="shared" si="14"/>
        <v>680.3</v>
      </c>
      <c r="N864" s="6"/>
      <c r="O864" s="6" t="s">
        <v>3164</v>
      </c>
      <c r="P864" s="15">
        <v>1.7699549999999999</v>
      </c>
      <c r="Q864" s="18"/>
    </row>
    <row r="865" spans="1:17" s="1" customFormat="1" ht="20.100000000000001" customHeight="1" x14ac:dyDescent="0.15">
      <c r="A865" s="10">
        <v>863</v>
      </c>
      <c r="B865" s="25" t="s">
        <v>3167</v>
      </c>
      <c r="C865" s="8" t="s">
        <v>3168</v>
      </c>
      <c r="D865" s="31" t="s">
        <v>2351</v>
      </c>
      <c r="E865" s="6" t="s">
        <v>198</v>
      </c>
      <c r="F865" s="25">
        <v>1</v>
      </c>
      <c r="G865" s="11"/>
      <c r="H865" s="12"/>
      <c r="I865" s="12"/>
      <c r="J865" s="6"/>
      <c r="K865" s="12"/>
      <c r="L865" s="25">
        <v>682</v>
      </c>
      <c r="M865" s="6">
        <f t="shared" si="14"/>
        <v>682</v>
      </c>
      <c r="N865" s="6"/>
      <c r="O865" s="6" t="s">
        <v>3169</v>
      </c>
      <c r="P865" s="15">
        <v>2.38788</v>
      </c>
      <c r="Q865" s="18"/>
    </row>
    <row r="866" spans="1:17" s="1" customFormat="1" ht="20.100000000000001" customHeight="1" x14ac:dyDescent="0.15">
      <c r="A866" s="10">
        <v>864</v>
      </c>
      <c r="B866" s="25" t="s">
        <v>3170</v>
      </c>
      <c r="C866" s="8" t="s">
        <v>3171</v>
      </c>
      <c r="D866" s="31" t="s">
        <v>2351</v>
      </c>
      <c r="E866" s="6" t="s">
        <v>198</v>
      </c>
      <c r="F866" s="25">
        <v>1</v>
      </c>
      <c r="G866" s="11"/>
      <c r="H866" s="12"/>
      <c r="I866" s="12"/>
      <c r="J866" s="6"/>
      <c r="K866" s="12"/>
      <c r="L866" s="25">
        <v>682</v>
      </c>
      <c r="M866" s="6">
        <f t="shared" si="14"/>
        <v>682</v>
      </c>
      <c r="N866" s="6"/>
      <c r="O866" s="6" t="s">
        <v>3169</v>
      </c>
      <c r="P866" s="15">
        <v>2.38788</v>
      </c>
      <c r="Q866" s="18"/>
    </row>
    <row r="867" spans="1:17" s="1" customFormat="1" ht="20.100000000000001" customHeight="1" x14ac:dyDescent="0.15">
      <c r="A867" s="10">
        <v>865</v>
      </c>
      <c r="B867" s="25" t="s">
        <v>3172</v>
      </c>
      <c r="C867" s="8" t="s">
        <v>3173</v>
      </c>
      <c r="D867" s="31" t="s">
        <v>2351</v>
      </c>
      <c r="E867" s="6" t="s">
        <v>198</v>
      </c>
      <c r="F867" s="25">
        <v>1</v>
      </c>
      <c r="G867" s="11"/>
      <c r="H867" s="12"/>
      <c r="I867" s="12"/>
      <c r="J867" s="6"/>
      <c r="K867" s="12"/>
      <c r="L867" s="25">
        <v>647.20000000000005</v>
      </c>
      <c r="M867" s="6">
        <f t="shared" si="14"/>
        <v>647.20000000000005</v>
      </c>
      <c r="N867" s="6"/>
      <c r="O867" s="6" t="s">
        <v>3174</v>
      </c>
      <c r="P867" s="15">
        <v>1.6874</v>
      </c>
      <c r="Q867" s="18"/>
    </row>
    <row r="868" spans="1:17" s="1" customFormat="1" ht="20.100000000000001" customHeight="1" x14ac:dyDescent="0.15">
      <c r="A868" s="10">
        <v>866</v>
      </c>
      <c r="B868" s="25" t="s">
        <v>3175</v>
      </c>
      <c r="C868" s="8" t="s">
        <v>3176</v>
      </c>
      <c r="D868" s="31" t="s">
        <v>2351</v>
      </c>
      <c r="E868" s="6" t="s">
        <v>198</v>
      </c>
      <c r="F868" s="25">
        <v>1</v>
      </c>
      <c r="G868" s="11"/>
      <c r="H868" s="12"/>
      <c r="I868" s="12"/>
      <c r="J868" s="6"/>
      <c r="K868" s="12"/>
      <c r="L868" s="25">
        <v>647.20000000000005</v>
      </c>
      <c r="M868" s="6">
        <f t="shared" si="14"/>
        <v>647.20000000000005</v>
      </c>
      <c r="N868" s="6"/>
      <c r="O868" s="6" t="s">
        <v>3174</v>
      </c>
      <c r="P868" s="15">
        <v>1.6874</v>
      </c>
      <c r="Q868" s="18"/>
    </row>
    <row r="869" spans="1:17" s="1" customFormat="1" ht="20.100000000000001" customHeight="1" x14ac:dyDescent="0.15">
      <c r="A869" s="10">
        <v>867</v>
      </c>
      <c r="B869" s="25" t="s">
        <v>3177</v>
      </c>
      <c r="C869" s="8" t="s">
        <v>3178</v>
      </c>
      <c r="D869" s="31" t="s">
        <v>2351</v>
      </c>
      <c r="E869" s="6" t="s">
        <v>198</v>
      </c>
      <c r="F869" s="25">
        <v>1</v>
      </c>
      <c r="G869" s="11"/>
      <c r="H869" s="12"/>
      <c r="I869" s="12"/>
      <c r="J869" s="6"/>
      <c r="K869" s="12"/>
      <c r="L869" s="25">
        <v>651.9</v>
      </c>
      <c r="M869" s="6">
        <f t="shared" si="14"/>
        <v>651.9</v>
      </c>
      <c r="N869" s="6"/>
      <c r="O869" s="6" t="s">
        <v>3179</v>
      </c>
      <c r="P869" s="15">
        <v>1.7017</v>
      </c>
      <c r="Q869" s="18"/>
    </row>
    <row r="870" spans="1:17" s="1" customFormat="1" ht="20.100000000000001" customHeight="1" x14ac:dyDescent="0.15">
      <c r="A870" s="10">
        <v>868</v>
      </c>
      <c r="B870" s="25" t="s">
        <v>3180</v>
      </c>
      <c r="C870" s="8" t="s">
        <v>3181</v>
      </c>
      <c r="D870" s="31" t="s">
        <v>2351</v>
      </c>
      <c r="E870" s="6" t="s">
        <v>198</v>
      </c>
      <c r="F870" s="25">
        <v>1</v>
      </c>
      <c r="G870" s="11"/>
      <c r="H870" s="12"/>
      <c r="I870" s="12"/>
      <c r="J870" s="6"/>
      <c r="K870" s="12"/>
      <c r="L870" s="25">
        <v>651.9</v>
      </c>
      <c r="M870" s="6">
        <f t="shared" si="14"/>
        <v>651.9</v>
      </c>
      <c r="N870" s="6"/>
      <c r="O870" s="6" t="s">
        <v>3179</v>
      </c>
      <c r="P870" s="15">
        <v>1.7017</v>
      </c>
      <c r="Q870" s="18"/>
    </row>
    <row r="871" spans="1:17" s="1" customFormat="1" ht="20.100000000000001" customHeight="1" x14ac:dyDescent="0.15">
      <c r="A871" s="10">
        <v>869</v>
      </c>
      <c r="B871" s="25" t="s">
        <v>3182</v>
      </c>
      <c r="C871" s="8" t="s">
        <v>3183</v>
      </c>
      <c r="D871" s="31" t="s">
        <v>2351</v>
      </c>
      <c r="E871" s="6" t="s">
        <v>198</v>
      </c>
      <c r="F871" s="25">
        <v>1</v>
      </c>
      <c r="G871" s="11"/>
      <c r="H871" s="12"/>
      <c r="I871" s="12"/>
      <c r="J871" s="6"/>
      <c r="K871" s="12"/>
      <c r="L871" s="25">
        <v>677.6</v>
      </c>
      <c r="M871" s="6">
        <f t="shared" si="14"/>
        <v>677.6</v>
      </c>
      <c r="N871" s="6"/>
      <c r="O871" s="6" t="s">
        <v>3184</v>
      </c>
      <c r="P871" s="15">
        <v>2.4049849999999999</v>
      </c>
      <c r="Q871" s="18"/>
    </row>
    <row r="872" spans="1:17" s="1" customFormat="1" ht="20.100000000000001" customHeight="1" x14ac:dyDescent="0.15">
      <c r="A872" s="10">
        <v>870</v>
      </c>
      <c r="B872" s="25" t="s">
        <v>3185</v>
      </c>
      <c r="C872" s="8" t="s">
        <v>3186</v>
      </c>
      <c r="D872" s="31" t="s">
        <v>2351</v>
      </c>
      <c r="E872" s="6" t="s">
        <v>198</v>
      </c>
      <c r="F872" s="25">
        <v>1</v>
      </c>
      <c r="G872" s="11"/>
      <c r="H872" s="12"/>
      <c r="I872" s="12"/>
      <c r="J872" s="6"/>
      <c r="K872" s="12"/>
      <c r="L872" s="25">
        <v>677.6</v>
      </c>
      <c r="M872" s="6">
        <f t="shared" si="14"/>
        <v>677.6</v>
      </c>
      <c r="N872" s="6"/>
      <c r="O872" s="6" t="s">
        <v>3184</v>
      </c>
      <c r="P872" s="15">
        <v>2.4049849999999999</v>
      </c>
      <c r="Q872" s="18"/>
    </row>
    <row r="873" spans="1:17" s="1" customFormat="1" ht="20.100000000000001" customHeight="1" x14ac:dyDescent="0.15">
      <c r="A873" s="10">
        <v>871</v>
      </c>
      <c r="B873" s="25" t="s">
        <v>3187</v>
      </c>
      <c r="C873" s="8" t="s">
        <v>3188</v>
      </c>
      <c r="D873" s="31" t="s">
        <v>2351</v>
      </c>
      <c r="E873" s="6" t="s">
        <v>198</v>
      </c>
      <c r="F873" s="25">
        <v>1</v>
      </c>
      <c r="G873" s="11"/>
      <c r="H873" s="12"/>
      <c r="I873" s="12"/>
      <c r="J873" s="6"/>
      <c r="K873" s="12"/>
      <c r="L873" s="25">
        <v>688.6</v>
      </c>
      <c r="M873" s="6">
        <f t="shared" si="14"/>
        <v>688.6</v>
      </c>
      <c r="N873" s="6"/>
      <c r="O873" s="6" t="s">
        <v>3189</v>
      </c>
      <c r="P873" s="15">
        <v>1.73888</v>
      </c>
      <c r="Q873" s="18"/>
    </row>
    <row r="874" spans="1:17" s="1" customFormat="1" ht="20.100000000000001" customHeight="1" x14ac:dyDescent="0.15">
      <c r="A874" s="10">
        <v>872</v>
      </c>
      <c r="B874" s="25" t="s">
        <v>3190</v>
      </c>
      <c r="C874" s="8" t="s">
        <v>3191</v>
      </c>
      <c r="D874" s="31" t="s">
        <v>2351</v>
      </c>
      <c r="E874" s="6" t="s">
        <v>198</v>
      </c>
      <c r="F874" s="25">
        <v>1</v>
      </c>
      <c r="G874" s="11"/>
      <c r="H874" s="12"/>
      <c r="I874" s="12"/>
      <c r="J874" s="6"/>
      <c r="K874" s="12"/>
      <c r="L874" s="25">
        <v>688.6</v>
      </c>
      <c r="M874" s="6">
        <f t="shared" si="14"/>
        <v>688.6</v>
      </c>
      <c r="N874" s="6"/>
      <c r="O874" s="6" t="s">
        <v>3189</v>
      </c>
      <c r="P874" s="15">
        <v>1.73888</v>
      </c>
      <c r="Q874" s="18"/>
    </row>
    <row r="875" spans="1:17" s="1" customFormat="1" ht="20.100000000000001" customHeight="1" x14ac:dyDescent="0.15">
      <c r="A875" s="10">
        <v>873</v>
      </c>
      <c r="B875" s="25" t="s">
        <v>3192</v>
      </c>
      <c r="C875" s="8" t="s">
        <v>3193</v>
      </c>
      <c r="D875" s="31" t="s">
        <v>2351</v>
      </c>
      <c r="E875" s="6" t="s">
        <v>198</v>
      </c>
      <c r="F875" s="25">
        <v>1</v>
      </c>
      <c r="G875" s="11"/>
      <c r="H875" s="12"/>
      <c r="I875" s="12"/>
      <c r="J875" s="6"/>
      <c r="K875" s="12"/>
      <c r="L875" s="25">
        <v>668</v>
      </c>
      <c r="M875" s="6">
        <f t="shared" si="14"/>
        <v>668</v>
      </c>
      <c r="N875" s="6"/>
      <c r="O875" s="6" t="s">
        <v>3194</v>
      </c>
      <c r="P875" s="15">
        <v>1.7503200000000001</v>
      </c>
      <c r="Q875" s="18"/>
    </row>
    <row r="876" spans="1:17" s="1" customFormat="1" ht="20.100000000000001" customHeight="1" x14ac:dyDescent="0.15">
      <c r="A876" s="10">
        <v>874</v>
      </c>
      <c r="B876" s="25" t="s">
        <v>3195</v>
      </c>
      <c r="C876" s="8" t="s">
        <v>3196</v>
      </c>
      <c r="D876" s="31" t="s">
        <v>2351</v>
      </c>
      <c r="E876" s="6" t="s">
        <v>198</v>
      </c>
      <c r="F876" s="25">
        <v>1</v>
      </c>
      <c r="G876" s="11"/>
      <c r="H876" s="12"/>
      <c r="I876" s="12"/>
      <c r="J876" s="6"/>
      <c r="K876" s="12"/>
      <c r="L876" s="25">
        <v>668</v>
      </c>
      <c r="M876" s="6">
        <f t="shared" si="14"/>
        <v>668</v>
      </c>
      <c r="N876" s="6"/>
      <c r="O876" s="6" t="s">
        <v>3194</v>
      </c>
      <c r="P876" s="15">
        <v>1.7503200000000001</v>
      </c>
      <c r="Q876" s="18"/>
    </row>
    <row r="877" spans="1:17" s="1" customFormat="1" ht="20.100000000000001" customHeight="1" x14ac:dyDescent="0.15">
      <c r="A877" s="10">
        <v>875</v>
      </c>
      <c r="B877" s="25" t="s">
        <v>3197</v>
      </c>
      <c r="C877" s="8" t="s">
        <v>3198</v>
      </c>
      <c r="D877" s="31" t="s">
        <v>2351</v>
      </c>
      <c r="E877" s="6" t="s">
        <v>198</v>
      </c>
      <c r="F877" s="25">
        <v>1</v>
      </c>
      <c r="G877" s="11"/>
      <c r="H877" s="12"/>
      <c r="I877" s="12"/>
      <c r="J877" s="6"/>
      <c r="K877" s="12"/>
      <c r="L877" s="25">
        <v>639.70000000000005</v>
      </c>
      <c r="M877" s="6">
        <f t="shared" si="14"/>
        <v>639.70000000000005</v>
      </c>
      <c r="N877" s="6"/>
      <c r="O877" s="6" t="s">
        <v>3199</v>
      </c>
      <c r="P877" s="15">
        <v>1.67882</v>
      </c>
      <c r="Q877" s="18"/>
    </row>
    <row r="878" spans="1:17" s="1" customFormat="1" ht="20.100000000000001" customHeight="1" x14ac:dyDescent="0.15">
      <c r="A878" s="10">
        <v>876</v>
      </c>
      <c r="B878" s="25" t="s">
        <v>3200</v>
      </c>
      <c r="C878" s="8" t="s">
        <v>3201</v>
      </c>
      <c r="D878" s="31" t="s">
        <v>2351</v>
      </c>
      <c r="E878" s="6" t="s">
        <v>198</v>
      </c>
      <c r="F878" s="25">
        <v>1</v>
      </c>
      <c r="G878" s="11"/>
      <c r="H878" s="12"/>
      <c r="I878" s="12"/>
      <c r="J878" s="6"/>
      <c r="K878" s="12"/>
      <c r="L878" s="25">
        <v>639.70000000000005</v>
      </c>
      <c r="M878" s="6">
        <f t="shared" si="14"/>
        <v>639.70000000000005</v>
      </c>
      <c r="N878" s="6"/>
      <c r="O878" s="6" t="s">
        <v>3199</v>
      </c>
      <c r="P878" s="15">
        <v>1.67882</v>
      </c>
      <c r="Q878" s="18"/>
    </row>
    <row r="879" spans="1:17" s="1" customFormat="1" ht="20.100000000000001" customHeight="1" x14ac:dyDescent="0.15">
      <c r="A879" s="10">
        <v>877</v>
      </c>
      <c r="B879" s="25" t="s">
        <v>3202</v>
      </c>
      <c r="C879" s="8" t="s">
        <v>3203</v>
      </c>
      <c r="D879" s="31" t="s">
        <v>2351</v>
      </c>
      <c r="E879" s="6" t="s">
        <v>198</v>
      </c>
      <c r="F879" s="25">
        <v>1</v>
      </c>
      <c r="G879" s="11"/>
      <c r="H879" s="12"/>
      <c r="I879" s="12"/>
      <c r="J879" s="6"/>
      <c r="K879" s="12"/>
      <c r="L879" s="25">
        <v>335.7</v>
      </c>
      <c r="M879" s="6">
        <f t="shared" si="14"/>
        <v>335.7</v>
      </c>
      <c r="N879" s="6"/>
      <c r="O879" s="6" t="s">
        <v>3204</v>
      </c>
      <c r="P879" s="15">
        <v>0.74073999999999995</v>
      </c>
      <c r="Q879" s="18"/>
    </row>
    <row r="880" spans="1:17" s="1" customFormat="1" ht="20.100000000000001" customHeight="1" x14ac:dyDescent="0.15">
      <c r="A880" s="10">
        <v>878</v>
      </c>
      <c r="B880" s="25" t="s">
        <v>3205</v>
      </c>
      <c r="C880" s="8" t="s">
        <v>3206</v>
      </c>
      <c r="D880" s="31" t="s">
        <v>2351</v>
      </c>
      <c r="E880" s="6" t="s">
        <v>198</v>
      </c>
      <c r="F880" s="25">
        <v>1</v>
      </c>
      <c r="G880" s="11"/>
      <c r="H880" s="12"/>
      <c r="I880" s="12"/>
      <c r="J880" s="6"/>
      <c r="K880" s="12"/>
      <c r="L880" s="25">
        <v>335.7</v>
      </c>
      <c r="M880" s="6">
        <f t="shared" si="14"/>
        <v>335.7</v>
      </c>
      <c r="N880" s="6"/>
      <c r="O880" s="6" t="s">
        <v>3204</v>
      </c>
      <c r="P880" s="15">
        <v>0.74073999999999995</v>
      </c>
      <c r="Q880" s="18"/>
    </row>
    <row r="881" spans="1:17" s="1" customFormat="1" ht="20.100000000000001" customHeight="1" x14ac:dyDescent="0.15">
      <c r="A881" s="10">
        <v>879</v>
      </c>
      <c r="B881" s="25" t="s">
        <v>3207</v>
      </c>
      <c r="C881" s="8" t="s">
        <v>3208</v>
      </c>
      <c r="D881" s="31" t="s">
        <v>2351</v>
      </c>
      <c r="E881" s="6" t="s">
        <v>198</v>
      </c>
      <c r="F881" s="25">
        <v>1</v>
      </c>
      <c r="G881" s="11"/>
      <c r="H881" s="12"/>
      <c r="I881" s="12"/>
      <c r="J881" s="6"/>
      <c r="K881" s="12"/>
      <c r="L881" s="25">
        <v>398.2</v>
      </c>
      <c r="M881" s="6">
        <f t="shared" si="14"/>
        <v>398.2</v>
      </c>
      <c r="N881" s="6"/>
      <c r="O881" s="6" t="s">
        <v>3209</v>
      </c>
      <c r="P881" s="15">
        <v>0.93522000000000005</v>
      </c>
      <c r="Q881" s="18"/>
    </row>
    <row r="882" spans="1:17" s="1" customFormat="1" ht="20.100000000000001" customHeight="1" x14ac:dyDescent="0.15">
      <c r="A882" s="10">
        <v>880</v>
      </c>
      <c r="B882" s="25" t="s">
        <v>3210</v>
      </c>
      <c r="C882" s="8" t="s">
        <v>3211</v>
      </c>
      <c r="D882" s="31" t="s">
        <v>2351</v>
      </c>
      <c r="E882" s="6" t="s">
        <v>198</v>
      </c>
      <c r="F882" s="25">
        <v>1</v>
      </c>
      <c r="G882" s="11"/>
      <c r="H882" s="12"/>
      <c r="I882" s="12"/>
      <c r="J882" s="6"/>
      <c r="K882" s="12"/>
      <c r="L882" s="25">
        <v>398.2</v>
      </c>
      <c r="M882" s="6">
        <f t="shared" si="14"/>
        <v>398.2</v>
      </c>
      <c r="N882" s="6"/>
      <c r="O882" s="6" t="s">
        <v>3209</v>
      </c>
      <c r="P882" s="15">
        <v>0.93522000000000005</v>
      </c>
      <c r="Q882" s="18"/>
    </row>
    <row r="883" spans="1:17" s="1" customFormat="1" ht="20.100000000000001" customHeight="1" x14ac:dyDescent="0.15">
      <c r="A883" s="10">
        <v>881</v>
      </c>
      <c r="B883" s="25" t="s">
        <v>3212</v>
      </c>
      <c r="C883" s="8" t="s">
        <v>3213</v>
      </c>
      <c r="D883" s="31" t="s">
        <v>2351</v>
      </c>
      <c r="E883" s="6" t="s">
        <v>198</v>
      </c>
      <c r="F883" s="25">
        <v>1</v>
      </c>
      <c r="G883" s="11"/>
      <c r="H883" s="12"/>
      <c r="I883" s="12"/>
      <c r="J883" s="6"/>
      <c r="K883" s="12"/>
      <c r="L883" s="25">
        <v>578.20000000000005</v>
      </c>
      <c r="M883" s="6">
        <f t="shared" si="14"/>
        <v>578.20000000000005</v>
      </c>
      <c r="N883" s="6"/>
      <c r="O883" s="6" t="s">
        <v>3214</v>
      </c>
      <c r="P883" s="15">
        <v>1.29129</v>
      </c>
      <c r="Q883" s="18"/>
    </row>
    <row r="884" spans="1:17" s="1" customFormat="1" ht="20.100000000000001" customHeight="1" x14ac:dyDescent="0.15">
      <c r="A884" s="10">
        <v>882</v>
      </c>
      <c r="B884" s="25" t="s">
        <v>3215</v>
      </c>
      <c r="C884" s="8" t="s">
        <v>3216</v>
      </c>
      <c r="D884" s="31" t="s">
        <v>2351</v>
      </c>
      <c r="E884" s="6" t="s">
        <v>198</v>
      </c>
      <c r="F884" s="25">
        <v>1</v>
      </c>
      <c r="G884" s="11"/>
      <c r="H884" s="12"/>
      <c r="I884" s="12"/>
      <c r="J884" s="6"/>
      <c r="K884" s="12"/>
      <c r="L884" s="25">
        <v>578.20000000000005</v>
      </c>
      <c r="M884" s="6">
        <f t="shared" si="14"/>
        <v>578.20000000000005</v>
      </c>
      <c r="N884" s="6"/>
      <c r="O884" s="6" t="s">
        <v>3214</v>
      </c>
      <c r="P884" s="15">
        <v>1.29129</v>
      </c>
      <c r="Q884" s="18"/>
    </row>
    <row r="885" spans="1:17" s="1" customFormat="1" ht="20.100000000000001" customHeight="1" x14ac:dyDescent="0.15">
      <c r="A885" s="10">
        <v>883</v>
      </c>
      <c r="B885" s="25" t="s">
        <v>3217</v>
      </c>
      <c r="C885" s="8" t="s">
        <v>3218</v>
      </c>
      <c r="D885" s="31" t="s">
        <v>3219</v>
      </c>
      <c r="E885" s="6" t="s">
        <v>198</v>
      </c>
      <c r="F885" s="25">
        <v>1</v>
      </c>
      <c r="G885" s="11"/>
      <c r="H885" s="12"/>
      <c r="I885" s="12"/>
      <c r="J885" s="6"/>
      <c r="K885" s="12"/>
      <c r="L885" s="25">
        <v>5516.6</v>
      </c>
      <c r="M885" s="6">
        <f t="shared" si="14"/>
        <v>5516.6</v>
      </c>
      <c r="N885" s="6"/>
      <c r="O885" s="6" t="s">
        <v>3220</v>
      </c>
      <c r="P885" s="15">
        <v>10.2925</v>
      </c>
      <c r="Q885" s="18"/>
    </row>
    <row r="886" spans="1:17" s="1" customFormat="1" ht="20.100000000000001" customHeight="1" x14ac:dyDescent="0.15">
      <c r="A886" s="10">
        <v>884</v>
      </c>
      <c r="B886" s="25" t="s">
        <v>3221</v>
      </c>
      <c r="C886" s="8" t="s">
        <v>3222</v>
      </c>
      <c r="D886" s="31" t="s">
        <v>3219</v>
      </c>
      <c r="E886" s="6" t="s">
        <v>198</v>
      </c>
      <c r="F886" s="25">
        <v>1</v>
      </c>
      <c r="G886" s="11"/>
      <c r="H886" s="12"/>
      <c r="I886" s="12"/>
      <c r="J886" s="6"/>
      <c r="K886" s="12"/>
      <c r="L886" s="25">
        <v>5516.6</v>
      </c>
      <c r="M886" s="6">
        <f t="shared" si="14"/>
        <v>5516.6</v>
      </c>
      <c r="N886" s="6"/>
      <c r="O886" s="6" t="s">
        <v>3220</v>
      </c>
      <c r="P886" s="15">
        <v>10.2925</v>
      </c>
      <c r="Q886" s="18"/>
    </row>
    <row r="887" spans="1:17" s="1" customFormat="1" ht="20.100000000000001" customHeight="1" x14ac:dyDescent="0.15">
      <c r="A887" s="10">
        <v>885</v>
      </c>
      <c r="B887" s="25" t="s">
        <v>3223</v>
      </c>
      <c r="C887" s="8" t="s">
        <v>3224</v>
      </c>
      <c r="D887" s="31" t="s">
        <v>3219</v>
      </c>
      <c r="E887" s="6" t="s">
        <v>198</v>
      </c>
      <c r="F887" s="25">
        <v>1</v>
      </c>
      <c r="G887" s="11"/>
      <c r="H887" s="12"/>
      <c r="I887" s="12"/>
      <c r="J887" s="6"/>
      <c r="K887" s="12"/>
      <c r="L887" s="25">
        <v>5516.6</v>
      </c>
      <c r="M887" s="6">
        <f t="shared" si="14"/>
        <v>5516.6</v>
      </c>
      <c r="N887" s="6"/>
      <c r="O887" s="6" t="s">
        <v>3220</v>
      </c>
      <c r="P887" s="15">
        <v>10.2925</v>
      </c>
      <c r="Q887" s="18"/>
    </row>
    <row r="888" spans="1:17" s="1" customFormat="1" ht="20.100000000000001" customHeight="1" x14ac:dyDescent="0.15">
      <c r="A888" s="10">
        <v>886</v>
      </c>
      <c r="B888" s="25" t="s">
        <v>3225</v>
      </c>
      <c r="C888" s="8" t="s">
        <v>3226</v>
      </c>
      <c r="D888" s="31" t="s">
        <v>3219</v>
      </c>
      <c r="E888" s="6" t="s">
        <v>198</v>
      </c>
      <c r="F888" s="25">
        <v>1</v>
      </c>
      <c r="G888" s="11"/>
      <c r="H888" s="12"/>
      <c r="I888" s="12"/>
      <c r="J888" s="6"/>
      <c r="K888" s="12"/>
      <c r="L888" s="25">
        <v>5516.6</v>
      </c>
      <c r="M888" s="6">
        <f t="shared" si="14"/>
        <v>5516.6</v>
      </c>
      <c r="N888" s="6"/>
      <c r="O888" s="6" t="s">
        <v>3220</v>
      </c>
      <c r="P888" s="15">
        <v>10.2925</v>
      </c>
      <c r="Q888" s="18"/>
    </row>
    <row r="889" spans="1:17" s="1" customFormat="1" ht="20.100000000000001" customHeight="1" x14ac:dyDescent="0.15">
      <c r="A889" s="10">
        <v>887</v>
      </c>
      <c r="B889" s="25" t="s">
        <v>3227</v>
      </c>
      <c r="C889" s="8" t="s">
        <v>3228</v>
      </c>
      <c r="D889" s="31" t="s">
        <v>3219</v>
      </c>
      <c r="E889" s="6" t="s">
        <v>198</v>
      </c>
      <c r="F889" s="25">
        <v>1</v>
      </c>
      <c r="G889" s="11"/>
      <c r="H889" s="12"/>
      <c r="I889" s="12"/>
      <c r="J889" s="6"/>
      <c r="K889" s="12"/>
      <c r="L889" s="25">
        <v>5227.5</v>
      </c>
      <c r="M889" s="6">
        <f t="shared" si="14"/>
        <v>5227.5</v>
      </c>
      <c r="N889" s="6"/>
      <c r="O889" s="6" t="s">
        <v>3229</v>
      </c>
      <c r="P889" s="15">
        <v>7.2077999999999998</v>
      </c>
      <c r="Q889" s="18"/>
    </row>
    <row r="890" spans="1:17" s="1" customFormat="1" ht="20.100000000000001" customHeight="1" x14ac:dyDescent="0.15">
      <c r="A890" s="10">
        <v>888</v>
      </c>
      <c r="B890" s="25" t="s">
        <v>3230</v>
      </c>
      <c r="C890" s="8" t="s">
        <v>3231</v>
      </c>
      <c r="D890" s="31" t="s">
        <v>3219</v>
      </c>
      <c r="E890" s="6" t="s">
        <v>198</v>
      </c>
      <c r="F890" s="25">
        <v>1</v>
      </c>
      <c r="G890" s="11"/>
      <c r="H890" s="12"/>
      <c r="I890" s="12"/>
      <c r="J890" s="6"/>
      <c r="K890" s="12"/>
      <c r="L890" s="25">
        <v>5227.5</v>
      </c>
      <c r="M890" s="6">
        <f t="shared" si="14"/>
        <v>5227.5</v>
      </c>
      <c r="N890" s="6"/>
      <c r="O890" s="6" t="s">
        <v>3229</v>
      </c>
      <c r="P890" s="15">
        <v>7.2077999999999998</v>
      </c>
      <c r="Q890" s="18"/>
    </row>
    <row r="891" spans="1:17" s="1" customFormat="1" ht="20.100000000000001" customHeight="1" x14ac:dyDescent="0.15">
      <c r="A891" s="10">
        <v>889</v>
      </c>
      <c r="B891" s="25" t="s">
        <v>3232</v>
      </c>
      <c r="C891" s="8" t="s">
        <v>3233</v>
      </c>
      <c r="D891" s="31" t="s">
        <v>3219</v>
      </c>
      <c r="E891" s="6" t="s">
        <v>198</v>
      </c>
      <c r="F891" s="25">
        <v>1</v>
      </c>
      <c r="G891" s="11"/>
      <c r="H891" s="12"/>
      <c r="I891" s="12"/>
      <c r="J891" s="6"/>
      <c r="K891" s="12"/>
      <c r="L891" s="25">
        <v>5241.8</v>
      </c>
      <c r="M891" s="6">
        <f t="shared" si="14"/>
        <v>5241.8</v>
      </c>
      <c r="N891" s="6"/>
      <c r="O891" s="6" t="s">
        <v>3229</v>
      </c>
      <c r="P891" s="15">
        <v>7.2077999999999998</v>
      </c>
      <c r="Q891" s="18"/>
    </row>
    <row r="892" spans="1:17" s="1" customFormat="1" ht="20.100000000000001" customHeight="1" x14ac:dyDescent="0.15">
      <c r="A892" s="10">
        <v>890</v>
      </c>
      <c r="B892" s="25" t="s">
        <v>3234</v>
      </c>
      <c r="C892" s="8" t="s">
        <v>3235</v>
      </c>
      <c r="D892" s="31" t="s">
        <v>3219</v>
      </c>
      <c r="E892" s="6" t="s">
        <v>198</v>
      </c>
      <c r="F892" s="25">
        <v>1</v>
      </c>
      <c r="G892" s="11"/>
      <c r="H892" s="12"/>
      <c r="I892" s="12"/>
      <c r="J892" s="6"/>
      <c r="K892" s="12"/>
      <c r="L892" s="25">
        <v>5241.8</v>
      </c>
      <c r="M892" s="6">
        <f t="shared" si="14"/>
        <v>5241.8</v>
      </c>
      <c r="N892" s="6"/>
      <c r="O892" s="6" t="s">
        <v>3229</v>
      </c>
      <c r="P892" s="15">
        <v>7.2077999999999998</v>
      </c>
      <c r="Q892" s="18"/>
    </row>
    <row r="893" spans="1:17" s="1" customFormat="1" ht="20.100000000000001" customHeight="1" x14ac:dyDescent="0.15">
      <c r="A893" s="10">
        <v>891</v>
      </c>
      <c r="B893" s="25" t="s">
        <v>3236</v>
      </c>
      <c r="C893" s="8" t="s">
        <v>3237</v>
      </c>
      <c r="D893" s="31" t="s">
        <v>3238</v>
      </c>
      <c r="E893" s="6" t="s">
        <v>198</v>
      </c>
      <c r="F893" s="25">
        <v>2</v>
      </c>
      <c r="G893" s="11"/>
      <c r="H893" s="12"/>
      <c r="I893" s="12"/>
      <c r="J893" s="6"/>
      <c r="K893" s="12"/>
      <c r="L893" s="25">
        <v>265.2</v>
      </c>
      <c r="M893" s="6">
        <f t="shared" si="14"/>
        <v>530.4</v>
      </c>
      <c r="N893" s="6"/>
      <c r="O893" s="6" t="s">
        <v>3239</v>
      </c>
      <c r="P893" s="15">
        <v>0.53220800000000001</v>
      </c>
      <c r="Q893" s="18"/>
    </row>
    <row r="894" spans="1:17" s="1" customFormat="1" ht="20.100000000000001" customHeight="1" x14ac:dyDescent="0.15">
      <c r="A894" s="10">
        <v>892</v>
      </c>
      <c r="B894" s="25" t="s">
        <v>3240</v>
      </c>
      <c r="C894" s="8" t="s">
        <v>3241</v>
      </c>
      <c r="D894" s="31" t="s">
        <v>3238</v>
      </c>
      <c r="E894" s="6" t="s">
        <v>198</v>
      </c>
      <c r="F894" s="25">
        <v>2</v>
      </c>
      <c r="G894" s="11"/>
      <c r="H894" s="12"/>
      <c r="I894" s="12"/>
      <c r="J894" s="6"/>
      <c r="K894" s="12"/>
      <c r="L894" s="25">
        <v>268.39999999999998</v>
      </c>
      <c r="M894" s="6">
        <f t="shared" si="14"/>
        <v>536.79999999999995</v>
      </c>
      <c r="N894" s="6"/>
      <c r="O894" s="6" t="s">
        <v>3242</v>
      </c>
      <c r="P894" s="15">
        <v>0.53939999999999999</v>
      </c>
      <c r="Q894" s="18"/>
    </row>
    <row r="895" spans="1:17" s="1" customFormat="1" ht="20.100000000000001" customHeight="1" x14ac:dyDescent="0.15">
      <c r="A895" s="10">
        <v>893</v>
      </c>
      <c r="B895" s="25" t="s">
        <v>3243</v>
      </c>
      <c r="C895" s="8" t="s">
        <v>3244</v>
      </c>
      <c r="D895" s="31" t="s">
        <v>3238</v>
      </c>
      <c r="E895" s="6" t="s">
        <v>198</v>
      </c>
      <c r="F895" s="25">
        <v>2</v>
      </c>
      <c r="G895" s="11"/>
      <c r="H895" s="12"/>
      <c r="I895" s="12"/>
      <c r="J895" s="6"/>
      <c r="K895" s="12"/>
      <c r="L895" s="25">
        <v>272.39999999999998</v>
      </c>
      <c r="M895" s="6">
        <f t="shared" si="14"/>
        <v>544.79999999999995</v>
      </c>
      <c r="N895" s="6"/>
      <c r="O895" s="6" t="s">
        <v>3245</v>
      </c>
      <c r="P895" s="15">
        <v>0.54839000000000004</v>
      </c>
      <c r="Q895" s="18"/>
    </row>
    <row r="896" spans="1:17" s="1" customFormat="1" ht="20.100000000000001" customHeight="1" x14ac:dyDescent="0.15">
      <c r="A896" s="10">
        <v>894</v>
      </c>
      <c r="B896" s="25" t="s">
        <v>3246</v>
      </c>
      <c r="C896" s="8" t="s">
        <v>3247</v>
      </c>
      <c r="D896" s="31" t="s">
        <v>3238</v>
      </c>
      <c r="E896" s="6" t="s">
        <v>198</v>
      </c>
      <c r="F896" s="25">
        <v>2</v>
      </c>
      <c r="G896" s="11"/>
      <c r="H896" s="12"/>
      <c r="I896" s="12"/>
      <c r="J896" s="6"/>
      <c r="K896" s="12"/>
      <c r="L896" s="25">
        <v>278</v>
      </c>
      <c r="M896" s="6">
        <f t="shared" si="14"/>
        <v>556</v>
      </c>
      <c r="N896" s="6"/>
      <c r="O896" s="6" t="s">
        <v>3248</v>
      </c>
      <c r="P896" s="15">
        <v>0.56097600000000003</v>
      </c>
      <c r="Q896" s="18"/>
    </row>
    <row r="897" spans="1:17" s="1" customFormat="1" ht="20.100000000000001" customHeight="1" x14ac:dyDescent="0.15">
      <c r="A897" s="10">
        <v>895</v>
      </c>
      <c r="B897" s="25" t="s">
        <v>3249</v>
      </c>
      <c r="C897" s="8" t="s">
        <v>3250</v>
      </c>
      <c r="D897" s="31" t="s">
        <v>3238</v>
      </c>
      <c r="E897" s="6" t="s">
        <v>198</v>
      </c>
      <c r="F897" s="25">
        <v>2</v>
      </c>
      <c r="G897" s="11"/>
      <c r="H897" s="12"/>
      <c r="I897" s="12"/>
      <c r="J897" s="6"/>
      <c r="K897" s="12"/>
      <c r="L897" s="25">
        <v>282.10000000000002</v>
      </c>
      <c r="M897" s="6">
        <f t="shared" si="14"/>
        <v>564.20000000000005</v>
      </c>
      <c r="N897" s="6"/>
      <c r="O897" s="6" t="s">
        <v>3251</v>
      </c>
      <c r="P897" s="15">
        <v>0.56996599999999997</v>
      </c>
      <c r="Q897" s="18"/>
    </row>
    <row r="898" spans="1:17" s="1" customFormat="1" ht="20.100000000000001" customHeight="1" x14ac:dyDescent="0.15">
      <c r="A898" s="10">
        <v>896</v>
      </c>
      <c r="B898" s="25" t="s">
        <v>3252</v>
      </c>
      <c r="C898" s="8" t="s">
        <v>3253</v>
      </c>
      <c r="D898" s="31" t="s">
        <v>3238</v>
      </c>
      <c r="E898" s="6" t="s">
        <v>198</v>
      </c>
      <c r="F898" s="25">
        <v>2</v>
      </c>
      <c r="G898" s="11"/>
      <c r="H898" s="12"/>
      <c r="I898" s="12"/>
      <c r="J898" s="6"/>
      <c r="K898" s="12"/>
      <c r="L898" s="25">
        <v>287.7</v>
      </c>
      <c r="M898" s="6">
        <f t="shared" si="14"/>
        <v>575.4</v>
      </c>
      <c r="N898" s="6"/>
      <c r="O898" s="6" t="s">
        <v>3254</v>
      </c>
      <c r="P898" s="15">
        <v>0.58255199999999996</v>
      </c>
      <c r="Q898" s="18"/>
    </row>
    <row r="899" spans="1:17" s="1" customFormat="1" ht="20.100000000000001" customHeight="1" x14ac:dyDescent="0.15">
      <c r="A899" s="10">
        <v>897</v>
      </c>
      <c r="B899" s="25" t="s">
        <v>3255</v>
      </c>
      <c r="C899" s="8" t="s">
        <v>3256</v>
      </c>
      <c r="D899" s="31" t="s">
        <v>3257</v>
      </c>
      <c r="E899" s="6" t="s">
        <v>198</v>
      </c>
      <c r="F899" s="25">
        <v>1</v>
      </c>
      <c r="G899" s="11"/>
      <c r="H899" s="12"/>
      <c r="I899" s="12"/>
      <c r="J899" s="6"/>
      <c r="K899" s="12"/>
      <c r="L899" s="25">
        <v>2142.1999999999998</v>
      </c>
      <c r="M899" s="6">
        <f t="shared" si="14"/>
        <v>2142.1999999999998</v>
      </c>
      <c r="N899" s="6"/>
      <c r="O899" s="6" t="s">
        <v>3258</v>
      </c>
      <c r="P899" s="15">
        <v>5.6711200000000002</v>
      </c>
      <c r="Q899" s="18"/>
    </row>
    <row r="900" spans="1:17" s="1" customFormat="1" ht="20.100000000000001" customHeight="1" x14ac:dyDescent="0.15">
      <c r="A900" s="10">
        <v>898</v>
      </c>
      <c r="B900" s="25" t="s">
        <v>3259</v>
      </c>
      <c r="C900" s="8" t="s">
        <v>3260</v>
      </c>
      <c r="D900" s="31" t="s">
        <v>3257</v>
      </c>
      <c r="E900" s="6" t="s">
        <v>198</v>
      </c>
      <c r="F900" s="25">
        <v>1</v>
      </c>
      <c r="G900" s="11"/>
      <c r="H900" s="12"/>
      <c r="I900" s="12"/>
      <c r="J900" s="6"/>
      <c r="K900" s="12"/>
      <c r="L900" s="25">
        <v>2142.1999999999998</v>
      </c>
      <c r="M900" s="6">
        <f t="shared" si="14"/>
        <v>2142.1999999999998</v>
      </c>
      <c r="N900" s="6"/>
      <c r="O900" s="6" t="s">
        <v>3258</v>
      </c>
      <c r="P900" s="15">
        <v>5.6711200000000002</v>
      </c>
      <c r="Q900" s="18"/>
    </row>
    <row r="901" spans="1:17" s="1" customFormat="1" ht="20.100000000000001" customHeight="1" x14ac:dyDescent="0.15">
      <c r="A901" s="10">
        <v>899</v>
      </c>
      <c r="B901" s="25" t="s">
        <v>3261</v>
      </c>
      <c r="C901" s="8" t="s">
        <v>3262</v>
      </c>
      <c r="D901" s="31" t="s">
        <v>3257</v>
      </c>
      <c r="E901" s="6" t="s">
        <v>198</v>
      </c>
      <c r="F901" s="25">
        <v>1</v>
      </c>
      <c r="G901" s="11"/>
      <c r="H901" s="12"/>
      <c r="I901" s="12"/>
      <c r="J901" s="6"/>
      <c r="K901" s="12"/>
      <c r="L901" s="25">
        <v>2116.3000000000002</v>
      </c>
      <c r="M901" s="6">
        <f t="shared" si="14"/>
        <v>2116.3000000000002</v>
      </c>
      <c r="N901" s="6"/>
      <c r="O901" s="6" t="s">
        <v>3263</v>
      </c>
      <c r="P901" s="15">
        <v>4.6264399999999997</v>
      </c>
      <c r="Q901" s="18"/>
    </row>
    <row r="902" spans="1:17" s="1" customFormat="1" ht="20.100000000000001" customHeight="1" x14ac:dyDescent="0.15">
      <c r="A902" s="10">
        <v>900</v>
      </c>
      <c r="B902" s="25" t="s">
        <v>3264</v>
      </c>
      <c r="C902" s="8" t="s">
        <v>3265</v>
      </c>
      <c r="D902" s="31" t="s">
        <v>3257</v>
      </c>
      <c r="E902" s="6" t="s">
        <v>198</v>
      </c>
      <c r="F902" s="25">
        <v>1</v>
      </c>
      <c r="G902" s="11"/>
      <c r="H902" s="12"/>
      <c r="I902" s="12"/>
      <c r="J902" s="6"/>
      <c r="K902" s="12"/>
      <c r="L902" s="25">
        <v>2116.3000000000002</v>
      </c>
      <c r="M902" s="6">
        <f t="shared" si="14"/>
        <v>2116.3000000000002</v>
      </c>
      <c r="N902" s="6"/>
      <c r="O902" s="6" t="s">
        <v>3263</v>
      </c>
      <c r="P902" s="15">
        <v>4.6264399999999997</v>
      </c>
      <c r="Q902" s="18"/>
    </row>
    <row r="903" spans="1:17" s="1" customFormat="1" ht="20.100000000000001" customHeight="1" x14ac:dyDescent="0.15">
      <c r="A903" s="10">
        <v>901</v>
      </c>
      <c r="B903" s="25" t="s">
        <v>3266</v>
      </c>
      <c r="C903" s="8" t="s">
        <v>3267</v>
      </c>
      <c r="D903" s="31" t="s">
        <v>3257</v>
      </c>
      <c r="E903" s="6" t="s">
        <v>198</v>
      </c>
      <c r="F903" s="25">
        <v>1</v>
      </c>
      <c r="G903" s="11"/>
      <c r="H903" s="12"/>
      <c r="I903" s="12"/>
      <c r="J903" s="6"/>
      <c r="K903" s="12"/>
      <c r="L903" s="25">
        <v>1667.8</v>
      </c>
      <c r="M903" s="6">
        <f t="shared" si="14"/>
        <v>1667.8</v>
      </c>
      <c r="N903" s="6"/>
      <c r="O903" s="6" t="s">
        <v>3268</v>
      </c>
      <c r="P903" s="15">
        <v>4.7378099999999996</v>
      </c>
      <c r="Q903" s="18"/>
    </row>
    <row r="904" spans="1:17" s="1" customFormat="1" ht="20.100000000000001" customHeight="1" x14ac:dyDescent="0.15">
      <c r="A904" s="10">
        <v>902</v>
      </c>
      <c r="B904" s="25" t="s">
        <v>3269</v>
      </c>
      <c r="C904" s="8" t="s">
        <v>3270</v>
      </c>
      <c r="D904" s="31" t="s">
        <v>3257</v>
      </c>
      <c r="E904" s="6" t="s">
        <v>198</v>
      </c>
      <c r="F904" s="25">
        <v>1</v>
      </c>
      <c r="G904" s="11"/>
      <c r="H904" s="12"/>
      <c r="I904" s="12"/>
      <c r="J904" s="6"/>
      <c r="K904" s="12"/>
      <c r="L904" s="25">
        <v>1667.8</v>
      </c>
      <c r="M904" s="6">
        <f t="shared" si="14"/>
        <v>1667.8</v>
      </c>
      <c r="N904" s="6"/>
      <c r="O904" s="6" t="s">
        <v>3268</v>
      </c>
      <c r="P904" s="15">
        <v>4.7378099999999996</v>
      </c>
      <c r="Q904" s="18"/>
    </row>
    <row r="905" spans="1:17" s="1" customFormat="1" ht="20.100000000000001" customHeight="1" x14ac:dyDescent="0.15">
      <c r="A905" s="10">
        <v>903</v>
      </c>
      <c r="B905" s="25" t="s">
        <v>3271</v>
      </c>
      <c r="C905" s="8" t="s">
        <v>3272</v>
      </c>
      <c r="D905" s="31" t="s">
        <v>3257</v>
      </c>
      <c r="E905" s="6" t="s">
        <v>198</v>
      </c>
      <c r="F905" s="25">
        <v>1</v>
      </c>
      <c r="G905" s="11"/>
      <c r="H905" s="12"/>
      <c r="I905" s="12"/>
      <c r="J905" s="6"/>
      <c r="K905" s="12"/>
      <c r="L905" s="25">
        <v>1594.8</v>
      </c>
      <c r="M905" s="6">
        <f t="shared" si="14"/>
        <v>1594.8</v>
      </c>
      <c r="N905" s="6"/>
      <c r="O905" s="6" t="s">
        <v>3273</v>
      </c>
      <c r="P905" s="15">
        <v>3.30715</v>
      </c>
      <c r="Q905" s="18"/>
    </row>
    <row r="906" spans="1:17" s="1" customFormat="1" ht="20.100000000000001" customHeight="1" x14ac:dyDescent="0.15">
      <c r="A906" s="10">
        <v>904</v>
      </c>
      <c r="B906" s="25" t="s">
        <v>3274</v>
      </c>
      <c r="C906" s="8" t="s">
        <v>3275</v>
      </c>
      <c r="D906" s="31" t="s">
        <v>3257</v>
      </c>
      <c r="E906" s="6" t="s">
        <v>198</v>
      </c>
      <c r="F906" s="25">
        <v>1</v>
      </c>
      <c r="G906" s="11"/>
      <c r="H906" s="12"/>
      <c r="I906" s="12"/>
      <c r="J906" s="6"/>
      <c r="K906" s="12"/>
      <c r="L906" s="25">
        <v>1594.8</v>
      </c>
      <c r="M906" s="6">
        <f t="shared" si="14"/>
        <v>1594.8</v>
      </c>
      <c r="N906" s="6"/>
      <c r="O906" s="6" t="s">
        <v>3273</v>
      </c>
      <c r="P906" s="15">
        <v>3.30715</v>
      </c>
      <c r="Q906" s="18"/>
    </row>
    <row r="907" spans="1:17" s="1" customFormat="1" ht="20.100000000000001" customHeight="1" x14ac:dyDescent="0.15">
      <c r="A907" s="10">
        <v>905</v>
      </c>
      <c r="B907" s="25" t="s">
        <v>3276</v>
      </c>
      <c r="C907" s="8" t="s">
        <v>3277</v>
      </c>
      <c r="D907" s="31" t="s">
        <v>3257</v>
      </c>
      <c r="E907" s="6" t="s">
        <v>198</v>
      </c>
      <c r="F907" s="25">
        <v>1</v>
      </c>
      <c r="G907" s="11"/>
      <c r="H907" s="12"/>
      <c r="I907" s="12"/>
      <c r="J907" s="6"/>
      <c r="K907" s="12"/>
      <c r="L907" s="25">
        <v>1923.3</v>
      </c>
      <c r="M907" s="6">
        <f t="shared" si="14"/>
        <v>1923.3</v>
      </c>
      <c r="N907" s="6"/>
      <c r="O907" s="6" t="s">
        <v>3278</v>
      </c>
      <c r="P907" s="15">
        <v>4.3443399999999999</v>
      </c>
      <c r="Q907" s="18"/>
    </row>
    <row r="908" spans="1:17" s="1" customFormat="1" ht="20.100000000000001" customHeight="1" x14ac:dyDescent="0.15">
      <c r="A908" s="10">
        <v>906</v>
      </c>
      <c r="B908" s="25" t="s">
        <v>3279</v>
      </c>
      <c r="C908" s="8" t="s">
        <v>3280</v>
      </c>
      <c r="D908" s="31" t="s">
        <v>3257</v>
      </c>
      <c r="E908" s="6" t="s">
        <v>198</v>
      </c>
      <c r="F908" s="25">
        <v>1</v>
      </c>
      <c r="G908" s="11"/>
      <c r="H908" s="12"/>
      <c r="I908" s="12"/>
      <c r="J908" s="6"/>
      <c r="K908" s="12"/>
      <c r="L908" s="25">
        <v>1920.6</v>
      </c>
      <c r="M908" s="6">
        <f t="shared" si="14"/>
        <v>1920.6</v>
      </c>
      <c r="N908" s="6"/>
      <c r="O908" s="6" t="s">
        <v>3281</v>
      </c>
      <c r="P908" s="15">
        <v>4.2742699999999996</v>
      </c>
      <c r="Q908" s="18"/>
    </row>
    <row r="909" spans="1:17" s="1" customFormat="1" ht="20.100000000000001" customHeight="1" x14ac:dyDescent="0.15">
      <c r="A909" s="10">
        <v>907</v>
      </c>
      <c r="B909" s="25" t="s">
        <v>3282</v>
      </c>
      <c r="C909" s="8" t="s">
        <v>3283</v>
      </c>
      <c r="D909" s="31" t="s">
        <v>3257</v>
      </c>
      <c r="E909" s="6" t="s">
        <v>198</v>
      </c>
      <c r="F909" s="25">
        <v>1</v>
      </c>
      <c r="G909" s="11"/>
      <c r="H909" s="12"/>
      <c r="I909" s="12"/>
      <c r="J909" s="6"/>
      <c r="K909" s="12"/>
      <c r="L909" s="25">
        <v>1922.2</v>
      </c>
      <c r="M909" s="6">
        <f t="shared" si="14"/>
        <v>1922.2</v>
      </c>
      <c r="N909" s="6"/>
      <c r="O909" s="6" t="s">
        <v>3281</v>
      </c>
      <c r="P909" s="15">
        <v>4.2742699999999996</v>
      </c>
      <c r="Q909" s="18"/>
    </row>
    <row r="910" spans="1:17" s="1" customFormat="1" ht="20.100000000000001" customHeight="1" x14ac:dyDescent="0.15">
      <c r="A910" s="10">
        <v>908</v>
      </c>
      <c r="B910" s="25" t="s">
        <v>3284</v>
      </c>
      <c r="C910" s="8" t="s">
        <v>3285</v>
      </c>
      <c r="D910" s="31" t="s">
        <v>3257</v>
      </c>
      <c r="E910" s="6" t="s">
        <v>198</v>
      </c>
      <c r="F910" s="25">
        <v>1</v>
      </c>
      <c r="G910" s="11"/>
      <c r="H910" s="12"/>
      <c r="I910" s="12"/>
      <c r="J910" s="6"/>
      <c r="K910" s="12"/>
      <c r="L910" s="25">
        <v>1924.8</v>
      </c>
      <c r="M910" s="6">
        <f t="shared" si="14"/>
        <v>1924.8</v>
      </c>
      <c r="N910" s="6"/>
      <c r="O910" s="6" t="s">
        <v>3278</v>
      </c>
      <c r="P910" s="15">
        <v>4.3443399999999999</v>
      </c>
      <c r="Q910" s="18"/>
    </row>
    <row r="911" spans="1:17" s="1" customFormat="1" ht="20.100000000000001" customHeight="1" x14ac:dyDescent="0.15">
      <c r="A911" s="10">
        <v>909</v>
      </c>
      <c r="B911" s="25" t="s">
        <v>3286</v>
      </c>
      <c r="C911" s="8" t="s">
        <v>3287</v>
      </c>
      <c r="D911" s="31" t="s">
        <v>3257</v>
      </c>
      <c r="E911" s="6" t="s">
        <v>198</v>
      </c>
      <c r="F911" s="25">
        <v>1</v>
      </c>
      <c r="G911" s="11"/>
      <c r="H911" s="12"/>
      <c r="I911" s="12"/>
      <c r="J911" s="6"/>
      <c r="K911" s="12"/>
      <c r="L911" s="25">
        <v>1885.8</v>
      </c>
      <c r="M911" s="6">
        <f t="shared" si="14"/>
        <v>1885.8</v>
      </c>
      <c r="N911" s="6"/>
      <c r="O911" s="6" t="s">
        <v>3288</v>
      </c>
      <c r="P911" s="15">
        <v>3.3633600000000001</v>
      </c>
      <c r="Q911" s="18"/>
    </row>
    <row r="912" spans="1:17" s="1" customFormat="1" ht="20.100000000000001" customHeight="1" x14ac:dyDescent="0.15">
      <c r="A912" s="10">
        <v>910</v>
      </c>
      <c r="B912" s="25" t="s">
        <v>3289</v>
      </c>
      <c r="C912" s="8" t="s">
        <v>3290</v>
      </c>
      <c r="D912" s="31" t="s">
        <v>3257</v>
      </c>
      <c r="E912" s="6" t="s">
        <v>198</v>
      </c>
      <c r="F912" s="25">
        <v>1</v>
      </c>
      <c r="G912" s="11"/>
      <c r="H912" s="12"/>
      <c r="I912" s="12"/>
      <c r="J912" s="6"/>
      <c r="K912" s="12"/>
      <c r="L912" s="25">
        <v>1885.8</v>
      </c>
      <c r="M912" s="6">
        <f t="shared" si="14"/>
        <v>1885.8</v>
      </c>
      <c r="N912" s="6"/>
      <c r="O912" s="6" t="s">
        <v>3288</v>
      </c>
      <c r="P912" s="15">
        <v>3.3633600000000001</v>
      </c>
      <c r="Q912" s="18"/>
    </row>
    <row r="913" spans="1:17" s="1" customFormat="1" ht="20.100000000000001" customHeight="1" x14ac:dyDescent="0.15">
      <c r="A913" s="10">
        <v>911</v>
      </c>
      <c r="B913" s="25" t="s">
        <v>3291</v>
      </c>
      <c r="C913" s="8" t="s">
        <v>3292</v>
      </c>
      <c r="D913" s="31" t="s">
        <v>3257</v>
      </c>
      <c r="E913" s="6" t="s">
        <v>198</v>
      </c>
      <c r="F913" s="25">
        <v>1</v>
      </c>
      <c r="G913" s="11"/>
      <c r="H913" s="12"/>
      <c r="I913" s="12"/>
      <c r="J913" s="6"/>
      <c r="K913" s="12"/>
      <c r="L913" s="25">
        <v>1417.4</v>
      </c>
      <c r="M913" s="6">
        <f t="shared" si="14"/>
        <v>1417.4</v>
      </c>
      <c r="N913" s="6"/>
      <c r="O913" s="6" t="s">
        <v>3293</v>
      </c>
      <c r="P913" s="15">
        <v>3.2159399999999998</v>
      </c>
      <c r="Q913" s="18"/>
    </row>
    <row r="914" spans="1:17" s="1" customFormat="1" ht="20.100000000000001" customHeight="1" x14ac:dyDescent="0.15">
      <c r="A914" s="10">
        <v>912</v>
      </c>
      <c r="B914" s="25" t="s">
        <v>3294</v>
      </c>
      <c r="C914" s="8" t="s">
        <v>3295</v>
      </c>
      <c r="D914" s="31" t="s">
        <v>3257</v>
      </c>
      <c r="E914" s="6" t="s">
        <v>198</v>
      </c>
      <c r="F914" s="25">
        <v>1</v>
      </c>
      <c r="G914" s="11"/>
      <c r="H914" s="12"/>
      <c r="I914" s="12"/>
      <c r="J914" s="6"/>
      <c r="K914" s="12"/>
      <c r="L914" s="25">
        <v>1417.4</v>
      </c>
      <c r="M914" s="6">
        <f t="shared" si="14"/>
        <v>1417.4</v>
      </c>
      <c r="N914" s="6"/>
      <c r="O914" s="6" t="s">
        <v>3293</v>
      </c>
      <c r="P914" s="15">
        <v>3.2159399999999998</v>
      </c>
      <c r="Q914" s="18"/>
    </row>
    <row r="915" spans="1:17" s="1" customFormat="1" ht="20.100000000000001" customHeight="1" x14ac:dyDescent="0.15">
      <c r="A915" s="10">
        <v>913</v>
      </c>
      <c r="B915" s="25" t="s">
        <v>3296</v>
      </c>
      <c r="C915" s="8" t="s">
        <v>3297</v>
      </c>
      <c r="D915" s="31" t="s">
        <v>3298</v>
      </c>
      <c r="E915" s="6" t="s">
        <v>198</v>
      </c>
      <c r="F915" s="25">
        <v>1</v>
      </c>
      <c r="G915" s="11"/>
      <c r="H915" s="12"/>
      <c r="I915" s="12"/>
      <c r="J915" s="6"/>
      <c r="K915" s="12"/>
      <c r="L915" s="25">
        <v>2016.4</v>
      </c>
      <c r="M915" s="6">
        <f t="shared" si="14"/>
        <v>2016.4</v>
      </c>
      <c r="N915" s="6"/>
      <c r="O915" s="6" t="s">
        <v>3299</v>
      </c>
      <c r="P915" s="15">
        <v>3.8965679999999998</v>
      </c>
      <c r="Q915" s="18"/>
    </row>
    <row r="916" spans="1:17" s="1" customFormat="1" ht="20.100000000000001" customHeight="1" x14ac:dyDescent="0.15">
      <c r="A916" s="10">
        <v>914</v>
      </c>
      <c r="B916" s="25" t="s">
        <v>3300</v>
      </c>
      <c r="C916" s="8" t="s">
        <v>3301</v>
      </c>
      <c r="D916" s="31" t="s">
        <v>3298</v>
      </c>
      <c r="E916" s="6" t="s">
        <v>198</v>
      </c>
      <c r="F916" s="25">
        <v>1</v>
      </c>
      <c r="G916" s="11"/>
      <c r="H916" s="12"/>
      <c r="I916" s="12"/>
      <c r="J916" s="6"/>
      <c r="K916" s="12"/>
      <c r="L916" s="25">
        <v>2016.4</v>
      </c>
      <c r="M916" s="6">
        <f t="shared" si="14"/>
        <v>2016.4</v>
      </c>
      <c r="N916" s="6"/>
      <c r="O916" s="6" t="s">
        <v>3299</v>
      </c>
      <c r="P916" s="15">
        <v>3.8965679999999998</v>
      </c>
      <c r="Q916" s="18"/>
    </row>
    <row r="917" spans="1:17" s="1" customFormat="1" ht="20.100000000000001" customHeight="1" x14ac:dyDescent="0.15">
      <c r="A917" s="10">
        <v>915</v>
      </c>
      <c r="B917" s="25" t="s">
        <v>3302</v>
      </c>
      <c r="C917" s="8" t="s">
        <v>3303</v>
      </c>
      <c r="D917" s="31" t="s">
        <v>3298</v>
      </c>
      <c r="E917" s="6" t="s">
        <v>198</v>
      </c>
      <c r="F917" s="25">
        <v>1</v>
      </c>
      <c r="G917" s="11"/>
      <c r="H917" s="12"/>
      <c r="I917" s="12"/>
      <c r="J917" s="6"/>
      <c r="K917" s="12"/>
      <c r="L917" s="25">
        <v>2091.8000000000002</v>
      </c>
      <c r="M917" s="6">
        <f t="shared" si="14"/>
        <v>2091.8000000000002</v>
      </c>
      <c r="N917" s="6"/>
      <c r="O917" s="6" t="s">
        <v>3304</v>
      </c>
      <c r="P917" s="15">
        <v>4.8746879999999999</v>
      </c>
      <c r="Q917" s="18"/>
    </row>
    <row r="918" spans="1:17" s="1" customFormat="1" ht="20.100000000000001" customHeight="1" x14ac:dyDescent="0.15">
      <c r="A918" s="10">
        <v>916</v>
      </c>
      <c r="B918" s="25" t="s">
        <v>3305</v>
      </c>
      <c r="C918" s="8" t="s">
        <v>3306</v>
      </c>
      <c r="D918" s="31" t="s">
        <v>3298</v>
      </c>
      <c r="E918" s="6" t="s">
        <v>198</v>
      </c>
      <c r="F918" s="25">
        <v>1</v>
      </c>
      <c r="G918" s="11"/>
      <c r="H918" s="12"/>
      <c r="I918" s="12"/>
      <c r="J918" s="6"/>
      <c r="K918" s="12"/>
      <c r="L918" s="25">
        <v>2091.8000000000002</v>
      </c>
      <c r="M918" s="6">
        <f t="shared" si="14"/>
        <v>2091.8000000000002</v>
      </c>
      <c r="N918" s="6"/>
      <c r="O918" s="6" t="s">
        <v>3304</v>
      </c>
      <c r="P918" s="15">
        <v>4.8746879999999999</v>
      </c>
      <c r="Q918" s="18"/>
    </row>
    <row r="919" spans="1:17" s="1" customFormat="1" ht="20.100000000000001" customHeight="1" x14ac:dyDescent="0.15">
      <c r="A919" s="10">
        <v>917</v>
      </c>
      <c r="B919" s="25" t="s">
        <v>3307</v>
      </c>
      <c r="C919" s="8" t="s">
        <v>3308</v>
      </c>
      <c r="D919" s="31" t="s">
        <v>3298</v>
      </c>
      <c r="E919" s="6" t="s">
        <v>198</v>
      </c>
      <c r="F919" s="25">
        <v>1</v>
      </c>
      <c r="G919" s="11"/>
      <c r="H919" s="12"/>
      <c r="I919" s="12"/>
      <c r="J919" s="6"/>
      <c r="K919" s="12"/>
      <c r="L919" s="25">
        <v>2155.6999999999998</v>
      </c>
      <c r="M919" s="6">
        <f t="shared" si="14"/>
        <v>2155.6999999999998</v>
      </c>
      <c r="N919" s="6"/>
      <c r="O919" s="6" t="s">
        <v>3309</v>
      </c>
      <c r="P919" s="15">
        <v>4.9785060000000003</v>
      </c>
      <c r="Q919" s="18"/>
    </row>
    <row r="920" spans="1:17" s="1" customFormat="1" ht="20.100000000000001" customHeight="1" x14ac:dyDescent="0.15">
      <c r="A920" s="10">
        <v>918</v>
      </c>
      <c r="B920" s="25" t="s">
        <v>3310</v>
      </c>
      <c r="C920" s="8" t="s">
        <v>3311</v>
      </c>
      <c r="D920" s="31" t="s">
        <v>3298</v>
      </c>
      <c r="E920" s="6" t="s">
        <v>198</v>
      </c>
      <c r="F920" s="25">
        <v>1</v>
      </c>
      <c r="G920" s="11"/>
      <c r="H920" s="12"/>
      <c r="I920" s="12"/>
      <c r="J920" s="6"/>
      <c r="K920" s="12"/>
      <c r="L920" s="25">
        <v>2155.6999999999998</v>
      </c>
      <c r="M920" s="6">
        <f t="shared" si="14"/>
        <v>2155.6999999999998</v>
      </c>
      <c r="N920" s="6"/>
      <c r="O920" s="6" t="s">
        <v>3309</v>
      </c>
      <c r="P920" s="15">
        <v>4.9785060000000003</v>
      </c>
      <c r="Q920" s="18"/>
    </row>
    <row r="921" spans="1:17" s="1" customFormat="1" ht="20.100000000000001" customHeight="1" x14ac:dyDescent="0.15">
      <c r="A921" s="10">
        <v>919</v>
      </c>
      <c r="B921" s="25" t="s">
        <v>3312</v>
      </c>
      <c r="C921" s="8" t="s">
        <v>3313</v>
      </c>
      <c r="D921" s="31" t="s">
        <v>3298</v>
      </c>
      <c r="E921" s="6" t="s">
        <v>198</v>
      </c>
      <c r="F921" s="25">
        <v>1</v>
      </c>
      <c r="G921" s="11"/>
      <c r="H921" s="12"/>
      <c r="I921" s="12"/>
      <c r="J921" s="6"/>
      <c r="K921" s="12"/>
      <c r="L921" s="25">
        <v>2174.5</v>
      </c>
      <c r="M921" s="6">
        <f t="shared" ref="M921:M984" si="15">L921*F921</f>
        <v>2174.5</v>
      </c>
      <c r="N921" s="6"/>
      <c r="O921" s="6" t="s">
        <v>3314</v>
      </c>
      <c r="P921" s="15">
        <v>4.2463980000000001</v>
      </c>
      <c r="Q921" s="18"/>
    </row>
    <row r="922" spans="1:17" s="1" customFormat="1" ht="20.100000000000001" customHeight="1" x14ac:dyDescent="0.15">
      <c r="A922" s="10">
        <v>920</v>
      </c>
      <c r="B922" s="25" t="s">
        <v>3315</v>
      </c>
      <c r="C922" s="8" t="s">
        <v>3316</v>
      </c>
      <c r="D922" s="31" t="s">
        <v>3298</v>
      </c>
      <c r="E922" s="6" t="s">
        <v>198</v>
      </c>
      <c r="F922" s="25">
        <v>1</v>
      </c>
      <c r="G922" s="11"/>
      <c r="H922" s="12"/>
      <c r="I922" s="12"/>
      <c r="J922" s="6"/>
      <c r="K922" s="12"/>
      <c r="L922" s="25">
        <v>2174.5</v>
      </c>
      <c r="M922" s="6">
        <f t="shared" si="15"/>
        <v>2174.5</v>
      </c>
      <c r="N922" s="6"/>
      <c r="O922" s="6" t="s">
        <v>3314</v>
      </c>
      <c r="P922" s="15">
        <v>4.2463980000000001</v>
      </c>
      <c r="Q922" s="18"/>
    </row>
    <row r="923" spans="1:17" s="1" customFormat="1" ht="20.100000000000001" customHeight="1" x14ac:dyDescent="0.15">
      <c r="A923" s="10">
        <v>921</v>
      </c>
      <c r="B923" s="25" t="s">
        <v>3317</v>
      </c>
      <c r="C923" s="8" t="s">
        <v>3318</v>
      </c>
      <c r="D923" s="31" t="s">
        <v>3298</v>
      </c>
      <c r="E923" s="6" t="s">
        <v>198</v>
      </c>
      <c r="F923" s="25">
        <v>1</v>
      </c>
      <c r="G923" s="11"/>
      <c r="H923" s="12"/>
      <c r="I923" s="12"/>
      <c r="J923" s="6"/>
      <c r="K923" s="12"/>
      <c r="L923" s="25">
        <v>2246.3000000000002</v>
      </c>
      <c r="M923" s="6">
        <f t="shared" si="15"/>
        <v>2246.3000000000002</v>
      </c>
      <c r="N923" s="6"/>
      <c r="O923" s="6" t="s">
        <v>3319</v>
      </c>
      <c r="P923" s="15">
        <v>4.3809480000000001</v>
      </c>
      <c r="Q923" s="18"/>
    </row>
    <row r="924" spans="1:17" s="1" customFormat="1" ht="20.100000000000001" customHeight="1" x14ac:dyDescent="0.15">
      <c r="A924" s="10">
        <v>922</v>
      </c>
      <c r="B924" s="25" t="s">
        <v>3320</v>
      </c>
      <c r="C924" s="8" t="s">
        <v>3321</v>
      </c>
      <c r="D924" s="31" t="s">
        <v>3298</v>
      </c>
      <c r="E924" s="6" t="s">
        <v>198</v>
      </c>
      <c r="F924" s="25">
        <v>1</v>
      </c>
      <c r="G924" s="11"/>
      <c r="H924" s="12"/>
      <c r="I924" s="12"/>
      <c r="J924" s="6"/>
      <c r="K924" s="12"/>
      <c r="L924" s="25">
        <v>2246.3000000000002</v>
      </c>
      <c r="M924" s="6">
        <f t="shared" si="15"/>
        <v>2246.3000000000002</v>
      </c>
      <c r="N924" s="6"/>
      <c r="O924" s="6" t="s">
        <v>3319</v>
      </c>
      <c r="P924" s="15">
        <v>4.3809480000000001</v>
      </c>
      <c r="Q924" s="18"/>
    </row>
    <row r="925" spans="1:17" s="1" customFormat="1" ht="20.100000000000001" customHeight="1" x14ac:dyDescent="0.15">
      <c r="A925" s="10">
        <v>923</v>
      </c>
      <c r="B925" s="25" t="s">
        <v>3322</v>
      </c>
      <c r="C925" s="8" t="s">
        <v>3323</v>
      </c>
      <c r="D925" s="31" t="s">
        <v>3219</v>
      </c>
      <c r="E925" s="6" t="s">
        <v>198</v>
      </c>
      <c r="F925" s="25">
        <v>1</v>
      </c>
      <c r="G925" s="11"/>
      <c r="H925" s="12"/>
      <c r="I925" s="12"/>
      <c r="J925" s="6"/>
      <c r="K925" s="12"/>
      <c r="L925" s="25">
        <v>4485</v>
      </c>
      <c r="M925" s="6">
        <f t="shared" si="15"/>
        <v>4485</v>
      </c>
      <c r="N925" s="6"/>
      <c r="O925" s="6" t="s">
        <v>3324</v>
      </c>
      <c r="P925" s="15">
        <v>6.3959999999999999</v>
      </c>
      <c r="Q925" s="18"/>
    </row>
    <row r="926" spans="1:17" s="1" customFormat="1" ht="20.100000000000001" customHeight="1" x14ac:dyDescent="0.15">
      <c r="A926" s="10">
        <v>924</v>
      </c>
      <c r="B926" s="25" t="s">
        <v>3325</v>
      </c>
      <c r="C926" s="8" t="s">
        <v>3326</v>
      </c>
      <c r="D926" s="31" t="s">
        <v>3219</v>
      </c>
      <c r="E926" s="6" t="s">
        <v>198</v>
      </c>
      <c r="F926" s="25">
        <v>1</v>
      </c>
      <c r="G926" s="11"/>
      <c r="H926" s="12"/>
      <c r="I926" s="12"/>
      <c r="J926" s="6"/>
      <c r="K926" s="12"/>
      <c r="L926" s="25">
        <v>4485</v>
      </c>
      <c r="M926" s="6">
        <f t="shared" si="15"/>
        <v>4485</v>
      </c>
      <c r="N926" s="6"/>
      <c r="O926" s="6" t="s">
        <v>3324</v>
      </c>
      <c r="P926" s="15">
        <v>6.3959999999999999</v>
      </c>
      <c r="Q926" s="18"/>
    </row>
    <row r="927" spans="1:17" s="1" customFormat="1" ht="20.100000000000001" customHeight="1" x14ac:dyDescent="0.15">
      <c r="A927" s="10">
        <v>925</v>
      </c>
      <c r="B927" s="25" t="s">
        <v>3327</v>
      </c>
      <c r="C927" s="8" t="s">
        <v>3328</v>
      </c>
      <c r="D927" s="31" t="s">
        <v>3219</v>
      </c>
      <c r="E927" s="6" t="s">
        <v>198</v>
      </c>
      <c r="F927" s="25">
        <v>1</v>
      </c>
      <c r="G927" s="11"/>
      <c r="H927" s="12"/>
      <c r="I927" s="12"/>
      <c r="J927" s="6"/>
      <c r="K927" s="12"/>
      <c r="L927" s="25">
        <v>4485</v>
      </c>
      <c r="M927" s="6">
        <f t="shared" si="15"/>
        <v>4485</v>
      </c>
      <c r="N927" s="6"/>
      <c r="O927" s="6" t="s">
        <v>3324</v>
      </c>
      <c r="P927" s="15">
        <v>6.3959999999999999</v>
      </c>
      <c r="Q927" s="18"/>
    </row>
    <row r="928" spans="1:17" s="1" customFormat="1" ht="20.100000000000001" customHeight="1" x14ac:dyDescent="0.15">
      <c r="A928" s="10">
        <v>926</v>
      </c>
      <c r="B928" s="25" t="s">
        <v>3329</v>
      </c>
      <c r="C928" s="8" t="s">
        <v>3330</v>
      </c>
      <c r="D928" s="31" t="s">
        <v>3219</v>
      </c>
      <c r="E928" s="6" t="s">
        <v>198</v>
      </c>
      <c r="F928" s="25">
        <v>1</v>
      </c>
      <c r="G928" s="11"/>
      <c r="H928" s="12"/>
      <c r="I928" s="12"/>
      <c r="J928" s="6"/>
      <c r="K928" s="12"/>
      <c r="L928" s="25">
        <v>4485</v>
      </c>
      <c r="M928" s="6">
        <f t="shared" si="15"/>
        <v>4485</v>
      </c>
      <c r="N928" s="6"/>
      <c r="O928" s="6" t="s">
        <v>3324</v>
      </c>
      <c r="P928" s="15">
        <v>6.3959999999999999</v>
      </c>
      <c r="Q928" s="18"/>
    </row>
    <row r="929" spans="1:17" s="1" customFormat="1" ht="20.100000000000001" customHeight="1" x14ac:dyDescent="0.15">
      <c r="A929" s="10">
        <v>927</v>
      </c>
      <c r="B929" s="25" t="s">
        <v>3331</v>
      </c>
      <c r="C929" s="8" t="s">
        <v>3332</v>
      </c>
      <c r="D929" s="31" t="s">
        <v>3257</v>
      </c>
      <c r="E929" s="6" t="s">
        <v>198</v>
      </c>
      <c r="F929" s="25">
        <v>1</v>
      </c>
      <c r="G929" s="11"/>
      <c r="H929" s="12"/>
      <c r="I929" s="12"/>
      <c r="J929" s="6"/>
      <c r="K929" s="12"/>
      <c r="L929" s="25">
        <v>1178.9000000000001</v>
      </c>
      <c r="M929" s="6">
        <f t="shared" si="15"/>
        <v>1178.9000000000001</v>
      </c>
      <c r="N929" s="6"/>
      <c r="O929" s="6" t="s">
        <v>3333</v>
      </c>
      <c r="P929" s="15">
        <v>1.872072</v>
      </c>
      <c r="Q929" s="18"/>
    </row>
    <row r="930" spans="1:17" s="1" customFormat="1" ht="20.100000000000001" customHeight="1" x14ac:dyDescent="0.15">
      <c r="A930" s="10">
        <v>928</v>
      </c>
      <c r="B930" s="25" t="s">
        <v>3334</v>
      </c>
      <c r="C930" s="8" t="s">
        <v>3335</v>
      </c>
      <c r="D930" s="31" t="s">
        <v>3257</v>
      </c>
      <c r="E930" s="6" t="s">
        <v>198</v>
      </c>
      <c r="F930" s="25">
        <v>1</v>
      </c>
      <c r="G930" s="11"/>
      <c r="H930" s="12"/>
      <c r="I930" s="12"/>
      <c r="J930" s="6"/>
      <c r="K930" s="12"/>
      <c r="L930" s="25">
        <v>1178.9000000000001</v>
      </c>
      <c r="M930" s="6">
        <f t="shared" si="15"/>
        <v>1178.9000000000001</v>
      </c>
      <c r="N930" s="6"/>
      <c r="O930" s="6" t="s">
        <v>3333</v>
      </c>
      <c r="P930" s="15">
        <v>1.872072</v>
      </c>
      <c r="Q930" s="18"/>
    </row>
    <row r="931" spans="1:17" s="1" customFormat="1" ht="20.100000000000001" customHeight="1" x14ac:dyDescent="0.15">
      <c r="A931" s="10">
        <v>929</v>
      </c>
      <c r="B931" s="25" t="s">
        <v>3336</v>
      </c>
      <c r="C931" s="8" t="s">
        <v>3337</v>
      </c>
      <c r="D931" s="31" t="s">
        <v>3257</v>
      </c>
      <c r="E931" s="6" t="s">
        <v>198</v>
      </c>
      <c r="F931" s="25">
        <v>1</v>
      </c>
      <c r="G931" s="11"/>
      <c r="H931" s="12"/>
      <c r="I931" s="12"/>
      <c r="J931" s="6"/>
      <c r="K931" s="12"/>
      <c r="L931" s="25">
        <v>1155.3</v>
      </c>
      <c r="M931" s="6">
        <f t="shared" si="15"/>
        <v>1155.3</v>
      </c>
      <c r="N931" s="6"/>
      <c r="O931" s="6" t="s">
        <v>3338</v>
      </c>
      <c r="P931" s="15">
        <v>2.0824560000000001</v>
      </c>
      <c r="Q931" s="18"/>
    </row>
    <row r="932" spans="1:17" s="1" customFormat="1" ht="20.100000000000001" customHeight="1" x14ac:dyDescent="0.15">
      <c r="A932" s="10">
        <v>930</v>
      </c>
      <c r="B932" s="25" t="s">
        <v>3339</v>
      </c>
      <c r="C932" s="8" t="s">
        <v>3340</v>
      </c>
      <c r="D932" s="31" t="s">
        <v>3257</v>
      </c>
      <c r="E932" s="6" t="s">
        <v>198</v>
      </c>
      <c r="F932" s="25">
        <v>1</v>
      </c>
      <c r="G932" s="11"/>
      <c r="H932" s="12"/>
      <c r="I932" s="12"/>
      <c r="J932" s="6"/>
      <c r="K932" s="12"/>
      <c r="L932" s="25">
        <v>1155.3</v>
      </c>
      <c r="M932" s="6">
        <f t="shared" si="15"/>
        <v>1155.3</v>
      </c>
      <c r="N932" s="6"/>
      <c r="O932" s="6" t="s">
        <v>3338</v>
      </c>
      <c r="P932" s="15">
        <v>2.0824560000000001</v>
      </c>
      <c r="Q932" s="18"/>
    </row>
    <row r="933" spans="1:17" s="1" customFormat="1" ht="20.100000000000001" customHeight="1" x14ac:dyDescent="0.15">
      <c r="A933" s="10">
        <v>931</v>
      </c>
      <c r="B933" s="25" t="s">
        <v>3341</v>
      </c>
      <c r="C933" s="8" t="s">
        <v>3342</v>
      </c>
      <c r="D933" s="31" t="s">
        <v>3298</v>
      </c>
      <c r="E933" s="6" t="s">
        <v>198</v>
      </c>
      <c r="F933" s="25">
        <v>1</v>
      </c>
      <c r="G933" s="11"/>
      <c r="H933" s="12"/>
      <c r="I933" s="12"/>
      <c r="J933" s="6"/>
      <c r="K933" s="12"/>
      <c r="L933" s="25">
        <v>2321</v>
      </c>
      <c r="M933" s="6">
        <f t="shared" si="15"/>
        <v>2321</v>
      </c>
      <c r="N933" s="6"/>
      <c r="O933" s="6" t="s">
        <v>3343</v>
      </c>
      <c r="P933" s="15">
        <v>4.4992640000000002</v>
      </c>
      <c r="Q933" s="18"/>
    </row>
    <row r="934" spans="1:17" s="1" customFormat="1" ht="20.100000000000001" customHeight="1" x14ac:dyDescent="0.15">
      <c r="A934" s="10">
        <v>932</v>
      </c>
      <c r="B934" s="25" t="s">
        <v>3344</v>
      </c>
      <c r="C934" s="8" t="s">
        <v>3345</v>
      </c>
      <c r="D934" s="31" t="s">
        <v>3298</v>
      </c>
      <c r="E934" s="6" t="s">
        <v>198</v>
      </c>
      <c r="F934" s="25">
        <v>1</v>
      </c>
      <c r="G934" s="11"/>
      <c r="H934" s="12"/>
      <c r="I934" s="12"/>
      <c r="J934" s="6"/>
      <c r="K934" s="12"/>
      <c r="L934" s="25">
        <v>2321</v>
      </c>
      <c r="M934" s="6">
        <f t="shared" si="15"/>
        <v>2321</v>
      </c>
      <c r="N934" s="6"/>
      <c r="O934" s="6" t="s">
        <v>3343</v>
      </c>
      <c r="P934" s="15">
        <v>4.4992640000000002</v>
      </c>
      <c r="Q934" s="18"/>
    </row>
    <row r="935" spans="1:17" s="1" customFormat="1" ht="20.100000000000001" customHeight="1" x14ac:dyDescent="0.15">
      <c r="A935" s="10">
        <v>933</v>
      </c>
      <c r="B935" s="25" t="s">
        <v>3346</v>
      </c>
      <c r="C935" s="8" t="s">
        <v>3347</v>
      </c>
      <c r="D935" s="31" t="s">
        <v>3298</v>
      </c>
      <c r="E935" s="6" t="s">
        <v>198</v>
      </c>
      <c r="F935" s="25">
        <v>1</v>
      </c>
      <c r="G935" s="11"/>
      <c r="H935" s="12"/>
      <c r="I935" s="12"/>
      <c r="J935" s="6"/>
      <c r="K935" s="12"/>
      <c r="L935" s="25">
        <v>2321</v>
      </c>
      <c r="M935" s="6">
        <f t="shared" si="15"/>
        <v>2321</v>
      </c>
      <c r="N935" s="6"/>
      <c r="O935" s="6" t="s">
        <v>3343</v>
      </c>
      <c r="P935" s="15">
        <v>4.4992640000000002</v>
      </c>
      <c r="Q935" s="18"/>
    </row>
    <row r="936" spans="1:17" s="1" customFormat="1" ht="20.100000000000001" customHeight="1" x14ac:dyDescent="0.15">
      <c r="A936" s="10">
        <v>934</v>
      </c>
      <c r="B936" s="25" t="s">
        <v>3348</v>
      </c>
      <c r="C936" s="8" t="s">
        <v>3349</v>
      </c>
      <c r="D936" s="31" t="s">
        <v>3298</v>
      </c>
      <c r="E936" s="6" t="s">
        <v>198</v>
      </c>
      <c r="F936" s="25">
        <v>1</v>
      </c>
      <c r="G936" s="11"/>
      <c r="H936" s="12"/>
      <c r="I936" s="12"/>
      <c r="J936" s="6"/>
      <c r="K936" s="12"/>
      <c r="L936" s="25">
        <v>2321</v>
      </c>
      <c r="M936" s="6">
        <f t="shared" si="15"/>
        <v>2321</v>
      </c>
      <c r="N936" s="6"/>
      <c r="O936" s="6" t="s">
        <v>3343</v>
      </c>
      <c r="P936" s="15">
        <v>4.4992640000000002</v>
      </c>
      <c r="Q936" s="18"/>
    </row>
    <row r="937" spans="1:17" s="1" customFormat="1" ht="20.100000000000001" customHeight="1" x14ac:dyDescent="0.15">
      <c r="A937" s="10">
        <v>935</v>
      </c>
      <c r="B937" s="25" t="s">
        <v>3350</v>
      </c>
      <c r="C937" s="8" t="s">
        <v>3351</v>
      </c>
      <c r="D937" s="31" t="s">
        <v>3298</v>
      </c>
      <c r="E937" s="6" t="s">
        <v>198</v>
      </c>
      <c r="F937" s="25">
        <v>1</v>
      </c>
      <c r="G937" s="11"/>
      <c r="H937" s="12"/>
      <c r="I937" s="12"/>
      <c r="J937" s="6"/>
      <c r="K937" s="12"/>
      <c r="L937" s="25">
        <v>2304</v>
      </c>
      <c r="M937" s="6">
        <f t="shared" si="15"/>
        <v>2304</v>
      </c>
      <c r="N937" s="6"/>
      <c r="O937" s="6" t="s">
        <v>3352</v>
      </c>
      <c r="P937" s="15">
        <v>3.7403520000000001</v>
      </c>
      <c r="Q937" s="18"/>
    </row>
    <row r="938" spans="1:17" s="1" customFormat="1" ht="20.100000000000001" customHeight="1" x14ac:dyDescent="0.15">
      <c r="A938" s="10">
        <v>936</v>
      </c>
      <c r="B938" s="25" t="s">
        <v>3353</v>
      </c>
      <c r="C938" s="8" t="s">
        <v>3354</v>
      </c>
      <c r="D938" s="31" t="s">
        <v>3298</v>
      </c>
      <c r="E938" s="6" t="s">
        <v>198</v>
      </c>
      <c r="F938" s="25">
        <v>1</v>
      </c>
      <c r="G938" s="11"/>
      <c r="H938" s="12"/>
      <c r="I938" s="12"/>
      <c r="J938" s="6"/>
      <c r="K938" s="12"/>
      <c r="L938" s="25">
        <v>2304</v>
      </c>
      <c r="M938" s="6">
        <f t="shared" si="15"/>
        <v>2304</v>
      </c>
      <c r="N938" s="6"/>
      <c r="O938" s="6" t="s">
        <v>3352</v>
      </c>
      <c r="P938" s="15">
        <v>3.7403520000000001</v>
      </c>
      <c r="Q938" s="18"/>
    </row>
    <row r="939" spans="1:17" s="1" customFormat="1" ht="20.100000000000001" customHeight="1" x14ac:dyDescent="0.15">
      <c r="A939" s="10">
        <v>937</v>
      </c>
      <c r="B939" s="25" t="s">
        <v>3355</v>
      </c>
      <c r="C939" s="8" t="s">
        <v>3356</v>
      </c>
      <c r="D939" s="31" t="s">
        <v>3298</v>
      </c>
      <c r="E939" s="6" t="s">
        <v>198</v>
      </c>
      <c r="F939" s="25">
        <v>1</v>
      </c>
      <c r="G939" s="11"/>
      <c r="H939" s="12"/>
      <c r="I939" s="12"/>
      <c r="J939" s="6"/>
      <c r="K939" s="12"/>
      <c r="L939" s="25">
        <v>2304</v>
      </c>
      <c r="M939" s="6">
        <f t="shared" si="15"/>
        <v>2304</v>
      </c>
      <c r="N939" s="6"/>
      <c r="O939" s="6" t="s">
        <v>3352</v>
      </c>
      <c r="P939" s="15">
        <v>3.7403520000000001</v>
      </c>
      <c r="Q939" s="18"/>
    </row>
    <row r="940" spans="1:17" s="1" customFormat="1" ht="20.100000000000001" customHeight="1" x14ac:dyDescent="0.15">
      <c r="A940" s="10">
        <v>938</v>
      </c>
      <c r="B940" s="25" t="s">
        <v>3357</v>
      </c>
      <c r="C940" s="8" t="s">
        <v>3358</v>
      </c>
      <c r="D940" s="31" t="s">
        <v>3298</v>
      </c>
      <c r="E940" s="6" t="s">
        <v>198</v>
      </c>
      <c r="F940" s="25">
        <v>1</v>
      </c>
      <c r="G940" s="11"/>
      <c r="H940" s="12"/>
      <c r="I940" s="12"/>
      <c r="J940" s="6"/>
      <c r="K940" s="12"/>
      <c r="L940" s="25">
        <v>2304</v>
      </c>
      <c r="M940" s="6">
        <f t="shared" si="15"/>
        <v>2304</v>
      </c>
      <c r="N940" s="6"/>
      <c r="O940" s="6" t="s">
        <v>3352</v>
      </c>
      <c r="P940" s="15">
        <v>3.7403520000000001</v>
      </c>
      <c r="Q940" s="18"/>
    </row>
    <row r="941" spans="1:17" s="1" customFormat="1" ht="20.100000000000001" customHeight="1" x14ac:dyDescent="0.15">
      <c r="A941" s="10">
        <v>939</v>
      </c>
      <c r="B941" s="25" t="s">
        <v>3359</v>
      </c>
      <c r="C941" s="8" t="s">
        <v>3360</v>
      </c>
      <c r="D941" s="31" t="s">
        <v>3298</v>
      </c>
      <c r="E941" s="6" t="s">
        <v>198</v>
      </c>
      <c r="F941" s="25">
        <v>1</v>
      </c>
      <c r="G941" s="11"/>
      <c r="H941" s="12"/>
      <c r="I941" s="12"/>
      <c r="J941" s="6"/>
      <c r="K941" s="12"/>
      <c r="L941" s="25">
        <v>2288.1</v>
      </c>
      <c r="M941" s="6">
        <f t="shared" si="15"/>
        <v>2288.1</v>
      </c>
      <c r="N941" s="6"/>
      <c r="O941" s="6" t="s">
        <v>3352</v>
      </c>
      <c r="P941" s="15">
        <v>3.7403520000000001</v>
      </c>
      <c r="Q941" s="18"/>
    </row>
    <row r="942" spans="1:17" s="1" customFormat="1" ht="20.100000000000001" customHeight="1" x14ac:dyDescent="0.15">
      <c r="A942" s="10">
        <v>940</v>
      </c>
      <c r="B942" s="25" t="s">
        <v>3361</v>
      </c>
      <c r="C942" s="8" t="s">
        <v>3362</v>
      </c>
      <c r="D942" s="31" t="s">
        <v>3298</v>
      </c>
      <c r="E942" s="6" t="s">
        <v>198</v>
      </c>
      <c r="F942" s="25">
        <v>1</v>
      </c>
      <c r="G942" s="11"/>
      <c r="H942" s="12"/>
      <c r="I942" s="12"/>
      <c r="J942" s="6"/>
      <c r="K942" s="12"/>
      <c r="L942" s="25">
        <v>2288.1</v>
      </c>
      <c r="M942" s="6">
        <f t="shared" si="15"/>
        <v>2288.1</v>
      </c>
      <c r="N942" s="6"/>
      <c r="O942" s="6" t="s">
        <v>3352</v>
      </c>
      <c r="P942" s="15">
        <v>3.7403520000000001</v>
      </c>
      <c r="Q942" s="18"/>
    </row>
    <row r="943" spans="1:17" s="1" customFormat="1" ht="20.100000000000001" customHeight="1" x14ac:dyDescent="0.15">
      <c r="A943" s="10">
        <v>941</v>
      </c>
      <c r="B943" s="32" t="s">
        <v>3363</v>
      </c>
      <c r="C943" s="8" t="s">
        <v>3364</v>
      </c>
      <c r="D943" s="31" t="s">
        <v>986</v>
      </c>
      <c r="E943" s="6" t="s">
        <v>198</v>
      </c>
      <c r="F943" s="25">
        <v>18</v>
      </c>
      <c r="G943" s="11"/>
      <c r="H943" s="12"/>
      <c r="I943" s="12"/>
      <c r="J943" s="6"/>
      <c r="K943" s="12"/>
      <c r="L943" s="25">
        <v>3.1</v>
      </c>
      <c r="M943" s="6">
        <f t="shared" si="15"/>
        <v>55.800000000000004</v>
      </c>
      <c r="N943" s="6"/>
      <c r="O943" s="6" t="s">
        <v>3365</v>
      </c>
      <c r="P943" s="15">
        <v>6.5664E-2</v>
      </c>
      <c r="Q943" s="18"/>
    </row>
    <row r="944" spans="1:17" s="1" customFormat="1" ht="20.100000000000001" customHeight="1" x14ac:dyDescent="0.15">
      <c r="A944" s="10">
        <v>942</v>
      </c>
      <c r="B944" s="32" t="s">
        <v>3366</v>
      </c>
      <c r="C944" s="8" t="s">
        <v>3367</v>
      </c>
      <c r="D944" s="31" t="s">
        <v>986</v>
      </c>
      <c r="E944" s="6" t="s">
        <v>198</v>
      </c>
      <c r="F944" s="25">
        <v>4</v>
      </c>
      <c r="G944" s="11"/>
      <c r="H944" s="12"/>
      <c r="I944" s="12"/>
      <c r="J944" s="6"/>
      <c r="K944" s="12"/>
      <c r="L944" s="25">
        <v>45.1</v>
      </c>
      <c r="M944" s="6">
        <f t="shared" si="15"/>
        <v>180.4</v>
      </c>
      <c r="N944" s="6"/>
      <c r="O944" s="6" t="s">
        <v>3368</v>
      </c>
      <c r="P944" s="15">
        <v>0.20480000000000001</v>
      </c>
      <c r="Q944" s="18"/>
    </row>
    <row r="945" spans="1:17" s="1" customFormat="1" ht="20.100000000000001" customHeight="1" x14ac:dyDescent="0.15">
      <c r="A945" s="10">
        <v>943</v>
      </c>
      <c r="B945" s="32" t="s">
        <v>3369</v>
      </c>
      <c r="C945" s="8" t="s">
        <v>3370</v>
      </c>
      <c r="D945" s="31" t="s">
        <v>986</v>
      </c>
      <c r="E945" s="6" t="s">
        <v>198</v>
      </c>
      <c r="F945" s="25">
        <v>8</v>
      </c>
      <c r="G945" s="11"/>
      <c r="H945" s="12"/>
      <c r="I945" s="12"/>
      <c r="J945" s="6"/>
      <c r="K945" s="12"/>
      <c r="L945" s="25">
        <v>11.6</v>
      </c>
      <c r="M945" s="6">
        <f t="shared" si="15"/>
        <v>92.8</v>
      </c>
      <c r="N945" s="6"/>
      <c r="O945" s="6" t="s">
        <v>3371</v>
      </c>
      <c r="P945" s="15">
        <v>8.8064000000000003E-2</v>
      </c>
      <c r="Q945" s="18"/>
    </row>
    <row r="946" spans="1:17" s="1" customFormat="1" ht="20.100000000000001" customHeight="1" x14ac:dyDescent="0.15">
      <c r="A946" s="10">
        <v>944</v>
      </c>
      <c r="B946" s="32" t="s">
        <v>3372</v>
      </c>
      <c r="C946" s="8" t="s">
        <v>3373</v>
      </c>
      <c r="D946" s="31" t="s">
        <v>986</v>
      </c>
      <c r="E946" s="6" t="s">
        <v>198</v>
      </c>
      <c r="F946" s="25">
        <v>8</v>
      </c>
      <c r="G946" s="11"/>
      <c r="H946" s="12"/>
      <c r="I946" s="12"/>
      <c r="J946" s="6"/>
      <c r="K946" s="12"/>
      <c r="L946" s="25">
        <v>18.399999999999999</v>
      </c>
      <c r="M946" s="6">
        <f t="shared" si="15"/>
        <v>147.19999999999999</v>
      </c>
      <c r="N946" s="6"/>
      <c r="O946" s="6" t="s">
        <v>3374</v>
      </c>
      <c r="P946" s="15">
        <v>0.139264</v>
      </c>
      <c r="Q946" s="18"/>
    </row>
    <row r="947" spans="1:17" s="1" customFormat="1" ht="20.100000000000001" customHeight="1" x14ac:dyDescent="0.15">
      <c r="A947" s="10">
        <v>945</v>
      </c>
      <c r="B947" s="32" t="s">
        <v>3375</v>
      </c>
      <c r="C947" s="8" t="s">
        <v>3376</v>
      </c>
      <c r="D947" s="31" t="s">
        <v>3377</v>
      </c>
      <c r="E947" s="6" t="s">
        <v>198</v>
      </c>
      <c r="F947" s="25">
        <v>2</v>
      </c>
      <c r="G947" s="11"/>
      <c r="H947" s="12"/>
      <c r="I947" s="12"/>
      <c r="J947" s="6"/>
      <c r="K947" s="12"/>
      <c r="L947" s="25">
        <v>122</v>
      </c>
      <c r="M947" s="6">
        <f t="shared" si="15"/>
        <v>244</v>
      </c>
      <c r="N947" s="6"/>
      <c r="O947" s="6" t="s">
        <v>3378</v>
      </c>
      <c r="P947" s="15">
        <v>0.21587799999999999</v>
      </c>
      <c r="Q947" s="18"/>
    </row>
    <row r="948" spans="1:17" s="1" customFormat="1" ht="20.100000000000001" customHeight="1" x14ac:dyDescent="0.15">
      <c r="A948" s="10">
        <v>946</v>
      </c>
      <c r="B948" s="32" t="s">
        <v>3379</v>
      </c>
      <c r="C948" s="8" t="s">
        <v>3380</v>
      </c>
      <c r="D948" s="31" t="s">
        <v>3377</v>
      </c>
      <c r="E948" s="6" t="s">
        <v>198</v>
      </c>
      <c r="F948" s="25">
        <v>2</v>
      </c>
      <c r="G948" s="11"/>
      <c r="H948" s="12"/>
      <c r="I948" s="12"/>
      <c r="J948" s="6"/>
      <c r="K948" s="12"/>
      <c r="L948" s="25">
        <v>117.2</v>
      </c>
      <c r="M948" s="6">
        <f t="shared" si="15"/>
        <v>234.4</v>
      </c>
      <c r="N948" s="6"/>
      <c r="O948" s="6" t="s">
        <v>3381</v>
      </c>
      <c r="P948" s="15">
        <v>0.207506</v>
      </c>
      <c r="Q948" s="18"/>
    </row>
    <row r="949" spans="1:17" s="1" customFormat="1" ht="20.100000000000001" customHeight="1" x14ac:dyDescent="0.15">
      <c r="A949" s="10">
        <v>947</v>
      </c>
      <c r="B949" s="32" t="s">
        <v>3382</v>
      </c>
      <c r="C949" s="8" t="s">
        <v>3383</v>
      </c>
      <c r="D949" s="31" t="s">
        <v>3377</v>
      </c>
      <c r="E949" s="6" t="s">
        <v>198</v>
      </c>
      <c r="F949" s="25">
        <v>4</v>
      </c>
      <c r="G949" s="11"/>
      <c r="H949" s="12"/>
      <c r="I949" s="12"/>
      <c r="J949" s="6"/>
      <c r="K949" s="12"/>
      <c r="L949" s="25">
        <v>144.30000000000001</v>
      </c>
      <c r="M949" s="6">
        <f t="shared" si="15"/>
        <v>577.20000000000005</v>
      </c>
      <c r="N949" s="6"/>
      <c r="O949" s="6" t="s">
        <v>3384</v>
      </c>
      <c r="P949" s="15">
        <v>0.51069200000000003</v>
      </c>
      <c r="Q949" s="18"/>
    </row>
    <row r="950" spans="1:17" s="1" customFormat="1" ht="20.100000000000001" customHeight="1" x14ac:dyDescent="0.15">
      <c r="A950" s="10">
        <v>948</v>
      </c>
      <c r="B950" s="32" t="s">
        <v>3385</v>
      </c>
      <c r="C950" s="8" t="s">
        <v>3386</v>
      </c>
      <c r="D950" s="31" t="s">
        <v>3377</v>
      </c>
      <c r="E950" s="6" t="s">
        <v>198</v>
      </c>
      <c r="F950" s="25">
        <v>2</v>
      </c>
      <c r="G950" s="11"/>
      <c r="H950" s="12"/>
      <c r="I950" s="12"/>
      <c r="J950" s="6"/>
      <c r="K950" s="12"/>
      <c r="L950" s="25">
        <v>134.6</v>
      </c>
      <c r="M950" s="6">
        <f t="shared" si="15"/>
        <v>269.2</v>
      </c>
      <c r="N950" s="6"/>
      <c r="O950" s="6" t="s">
        <v>3387</v>
      </c>
      <c r="P950" s="15">
        <v>0.23800399999999999</v>
      </c>
      <c r="Q950" s="18"/>
    </row>
    <row r="951" spans="1:17" s="1" customFormat="1" ht="20.100000000000001" customHeight="1" x14ac:dyDescent="0.15">
      <c r="A951" s="10">
        <v>949</v>
      </c>
      <c r="B951" s="32" t="s">
        <v>3388</v>
      </c>
      <c r="C951" s="8" t="s">
        <v>3389</v>
      </c>
      <c r="D951" s="31" t="s">
        <v>3377</v>
      </c>
      <c r="E951" s="6" t="s">
        <v>198</v>
      </c>
      <c r="F951" s="25">
        <v>2</v>
      </c>
      <c r="G951" s="11"/>
      <c r="H951" s="12"/>
      <c r="I951" s="12"/>
      <c r="J951" s="6"/>
      <c r="K951" s="12"/>
      <c r="L951" s="25">
        <v>126.6</v>
      </c>
      <c r="M951" s="6">
        <f t="shared" si="15"/>
        <v>253.2</v>
      </c>
      <c r="N951" s="6"/>
      <c r="O951" s="6" t="s">
        <v>3390</v>
      </c>
      <c r="P951" s="15">
        <v>0.22425</v>
      </c>
      <c r="Q951" s="18"/>
    </row>
    <row r="952" spans="1:17" s="1" customFormat="1" ht="20.100000000000001" customHeight="1" x14ac:dyDescent="0.15">
      <c r="A952" s="10">
        <v>950</v>
      </c>
      <c r="B952" s="32" t="s">
        <v>3391</v>
      </c>
      <c r="C952" s="8" t="s">
        <v>3392</v>
      </c>
      <c r="D952" s="31" t="s">
        <v>3377</v>
      </c>
      <c r="E952" s="6" t="s">
        <v>198</v>
      </c>
      <c r="F952" s="25">
        <v>4</v>
      </c>
      <c r="G952" s="11"/>
      <c r="H952" s="12"/>
      <c r="I952" s="12"/>
      <c r="J952" s="6"/>
      <c r="K952" s="12"/>
      <c r="L952" s="25">
        <v>140</v>
      </c>
      <c r="M952" s="6">
        <f t="shared" si="15"/>
        <v>560</v>
      </c>
      <c r="N952" s="6"/>
      <c r="O952" s="6" t="s">
        <v>3393</v>
      </c>
      <c r="P952" s="15">
        <v>0.49514399999999997</v>
      </c>
      <c r="Q952" s="18"/>
    </row>
    <row r="953" spans="1:17" s="1" customFormat="1" ht="20.100000000000001" customHeight="1" x14ac:dyDescent="0.15">
      <c r="A953" s="10">
        <v>951</v>
      </c>
      <c r="B953" s="32" t="s">
        <v>3394</v>
      </c>
      <c r="C953" s="8" t="s">
        <v>3395</v>
      </c>
      <c r="D953" s="31" t="s">
        <v>3396</v>
      </c>
      <c r="E953" s="6" t="s">
        <v>198</v>
      </c>
      <c r="F953" s="25">
        <v>4</v>
      </c>
      <c r="G953" s="11"/>
      <c r="H953" s="12"/>
      <c r="I953" s="12"/>
      <c r="J953" s="6"/>
      <c r="K953" s="12"/>
      <c r="L953" s="25">
        <v>117.9</v>
      </c>
      <c r="M953" s="6">
        <f t="shared" si="15"/>
        <v>471.6</v>
      </c>
      <c r="N953" s="6"/>
      <c r="O953" s="6" t="s">
        <v>3397</v>
      </c>
      <c r="P953" s="15">
        <v>1.5523199999999999</v>
      </c>
      <c r="Q953" s="18"/>
    </row>
    <row r="954" spans="1:17" s="1" customFormat="1" ht="20.100000000000001" customHeight="1" x14ac:dyDescent="0.15">
      <c r="A954" s="10">
        <v>952</v>
      </c>
      <c r="B954" s="32" t="s">
        <v>3398</v>
      </c>
      <c r="C954" s="8" t="s">
        <v>3399</v>
      </c>
      <c r="D954" s="31" t="s">
        <v>3396</v>
      </c>
      <c r="E954" s="6" t="s">
        <v>198</v>
      </c>
      <c r="F954" s="25">
        <v>2</v>
      </c>
      <c r="G954" s="11"/>
      <c r="H954" s="12"/>
      <c r="I954" s="12"/>
      <c r="J954" s="6"/>
      <c r="K954" s="12"/>
      <c r="L954" s="25">
        <v>88.7</v>
      </c>
      <c r="M954" s="6">
        <f t="shared" si="15"/>
        <v>177.4</v>
      </c>
      <c r="N954" s="6"/>
      <c r="O954" s="6" t="s">
        <v>3400</v>
      </c>
      <c r="P954" s="15">
        <v>0.179424</v>
      </c>
      <c r="Q954" s="18"/>
    </row>
    <row r="955" spans="1:17" s="1" customFormat="1" ht="20.100000000000001" customHeight="1" x14ac:dyDescent="0.15">
      <c r="A955" s="10">
        <v>953</v>
      </c>
      <c r="B955" s="32" t="s">
        <v>3401</v>
      </c>
      <c r="C955" s="8" t="s">
        <v>3402</v>
      </c>
      <c r="D955" s="31" t="s">
        <v>2515</v>
      </c>
      <c r="E955" s="6" t="s">
        <v>198</v>
      </c>
      <c r="F955" s="25">
        <v>2</v>
      </c>
      <c r="G955" s="11"/>
      <c r="H955" s="12"/>
      <c r="I955" s="12"/>
      <c r="J955" s="6"/>
      <c r="K955" s="12"/>
      <c r="L955" s="25">
        <v>321.39999999999998</v>
      </c>
      <c r="M955" s="6">
        <f t="shared" si="15"/>
        <v>642.79999999999995</v>
      </c>
      <c r="N955" s="6"/>
      <c r="O955" s="6" t="s">
        <v>3403</v>
      </c>
      <c r="P955" s="15">
        <v>1.70716</v>
      </c>
      <c r="Q955" s="18"/>
    </row>
    <row r="956" spans="1:17" s="1" customFormat="1" ht="20.100000000000001" customHeight="1" x14ac:dyDescent="0.15">
      <c r="A956" s="10">
        <v>954</v>
      </c>
      <c r="B956" s="32" t="s">
        <v>3404</v>
      </c>
      <c r="C956" s="8" t="s">
        <v>3405</v>
      </c>
      <c r="D956" s="31" t="s">
        <v>3396</v>
      </c>
      <c r="E956" s="6" t="s">
        <v>198</v>
      </c>
      <c r="F956" s="25">
        <v>4</v>
      </c>
      <c r="G956" s="11"/>
      <c r="H956" s="12"/>
      <c r="I956" s="12"/>
      <c r="J956" s="6"/>
      <c r="K956" s="12"/>
      <c r="L956" s="25">
        <v>57.8</v>
      </c>
      <c r="M956" s="6">
        <f t="shared" si="15"/>
        <v>231.2</v>
      </c>
      <c r="N956" s="6"/>
      <c r="O956" s="6" t="s">
        <v>3406</v>
      </c>
      <c r="P956" s="15">
        <v>0.23486399999999999</v>
      </c>
      <c r="Q956" s="18"/>
    </row>
    <row r="957" spans="1:17" s="1" customFormat="1" ht="20.100000000000001" customHeight="1" x14ac:dyDescent="0.15">
      <c r="A957" s="10">
        <v>955</v>
      </c>
      <c r="B957" s="32" t="s">
        <v>3407</v>
      </c>
      <c r="C957" s="8" t="s">
        <v>3408</v>
      </c>
      <c r="D957" s="31" t="s">
        <v>3396</v>
      </c>
      <c r="E957" s="6" t="s">
        <v>198</v>
      </c>
      <c r="F957" s="25">
        <v>4</v>
      </c>
      <c r="G957" s="11"/>
      <c r="H957" s="12"/>
      <c r="I957" s="12"/>
      <c r="J957" s="6"/>
      <c r="K957" s="12"/>
      <c r="L957" s="25">
        <v>52.6</v>
      </c>
      <c r="M957" s="6">
        <f t="shared" si="15"/>
        <v>210.4</v>
      </c>
      <c r="N957" s="6"/>
      <c r="O957" s="6" t="s">
        <v>3409</v>
      </c>
      <c r="P957" s="15">
        <v>0.213696</v>
      </c>
      <c r="Q957" s="18"/>
    </row>
    <row r="958" spans="1:17" s="1" customFormat="1" ht="20.100000000000001" customHeight="1" x14ac:dyDescent="0.15">
      <c r="A958" s="10">
        <v>956</v>
      </c>
      <c r="B958" s="32" t="s">
        <v>3410</v>
      </c>
      <c r="C958" s="8" t="s">
        <v>3411</v>
      </c>
      <c r="D958" s="31" t="s">
        <v>3396</v>
      </c>
      <c r="E958" s="6" t="s">
        <v>198</v>
      </c>
      <c r="F958" s="25">
        <v>4</v>
      </c>
      <c r="G958" s="11"/>
      <c r="H958" s="12"/>
      <c r="I958" s="12"/>
      <c r="J958" s="6"/>
      <c r="K958" s="12"/>
      <c r="L958" s="25">
        <v>34.700000000000003</v>
      </c>
      <c r="M958" s="6">
        <f t="shared" si="15"/>
        <v>138.80000000000001</v>
      </c>
      <c r="N958" s="6"/>
      <c r="O958" s="6" t="s">
        <v>3412</v>
      </c>
      <c r="P958" s="15">
        <v>0.14313600000000001</v>
      </c>
      <c r="Q958" s="18"/>
    </row>
    <row r="959" spans="1:17" s="1" customFormat="1" ht="20.100000000000001" customHeight="1" x14ac:dyDescent="0.15">
      <c r="A959" s="10">
        <v>957</v>
      </c>
      <c r="B959" s="32" t="s">
        <v>3413</v>
      </c>
      <c r="C959" s="8" t="s">
        <v>3414</v>
      </c>
      <c r="D959" s="31" t="s">
        <v>3396</v>
      </c>
      <c r="E959" s="6" t="s">
        <v>198</v>
      </c>
      <c r="F959" s="25">
        <v>4</v>
      </c>
      <c r="G959" s="11"/>
      <c r="H959" s="12"/>
      <c r="I959" s="12"/>
      <c r="J959" s="6"/>
      <c r="K959" s="12"/>
      <c r="L959" s="25">
        <v>19.3</v>
      </c>
      <c r="M959" s="6">
        <f t="shared" si="15"/>
        <v>77.2</v>
      </c>
      <c r="N959" s="6"/>
      <c r="O959" s="6" t="s">
        <v>3415</v>
      </c>
      <c r="P959" s="15">
        <v>7.8623999999999999E-2</v>
      </c>
      <c r="Q959" s="18"/>
    </row>
    <row r="960" spans="1:17" s="1" customFormat="1" ht="20.100000000000001" customHeight="1" x14ac:dyDescent="0.15">
      <c r="A960" s="10">
        <v>958</v>
      </c>
      <c r="B960" s="32" t="s">
        <v>3416</v>
      </c>
      <c r="C960" s="8" t="s">
        <v>3417</v>
      </c>
      <c r="D960" s="31" t="s">
        <v>3396</v>
      </c>
      <c r="E960" s="6" t="s">
        <v>198</v>
      </c>
      <c r="F960" s="25">
        <v>2</v>
      </c>
      <c r="G960" s="11"/>
      <c r="H960" s="12"/>
      <c r="I960" s="12"/>
      <c r="J960" s="6"/>
      <c r="K960" s="12"/>
      <c r="L960" s="25">
        <v>197.1</v>
      </c>
      <c r="M960" s="6">
        <f t="shared" si="15"/>
        <v>394.2</v>
      </c>
      <c r="N960" s="6"/>
      <c r="O960" s="6" t="s">
        <v>3418</v>
      </c>
      <c r="P960" s="15">
        <v>1.8907560000000001</v>
      </c>
      <c r="Q960" s="18"/>
    </row>
    <row r="961" spans="1:17" s="1" customFormat="1" ht="20.100000000000001" customHeight="1" x14ac:dyDescent="0.15">
      <c r="A961" s="10">
        <v>959</v>
      </c>
      <c r="B961" s="32" t="s">
        <v>3419</v>
      </c>
      <c r="C961" s="8" t="s">
        <v>3420</v>
      </c>
      <c r="D961" s="31" t="s">
        <v>3396</v>
      </c>
      <c r="E961" s="6" t="s">
        <v>198</v>
      </c>
      <c r="F961" s="25">
        <v>4</v>
      </c>
      <c r="G961" s="11"/>
      <c r="H961" s="12"/>
      <c r="I961" s="12"/>
      <c r="J961" s="6"/>
      <c r="K961" s="12"/>
      <c r="L961" s="25">
        <v>88.4</v>
      </c>
      <c r="M961" s="6">
        <f t="shared" si="15"/>
        <v>353.6</v>
      </c>
      <c r="N961" s="6"/>
      <c r="O961" s="6" t="s">
        <v>3421</v>
      </c>
      <c r="P961" s="15">
        <v>0.35783999999999999</v>
      </c>
      <c r="Q961" s="18"/>
    </row>
    <row r="962" spans="1:17" s="1" customFormat="1" ht="20.100000000000001" customHeight="1" x14ac:dyDescent="0.15">
      <c r="A962" s="10">
        <v>960</v>
      </c>
      <c r="B962" s="32" t="s">
        <v>3422</v>
      </c>
      <c r="C962" s="8" t="s">
        <v>3423</v>
      </c>
      <c r="D962" s="31" t="s">
        <v>3396</v>
      </c>
      <c r="E962" s="6" t="s">
        <v>198</v>
      </c>
      <c r="F962" s="25">
        <v>2</v>
      </c>
      <c r="G962" s="11"/>
      <c r="H962" s="12"/>
      <c r="I962" s="12"/>
      <c r="J962" s="6"/>
      <c r="K962" s="12"/>
      <c r="L962" s="25">
        <v>197.7</v>
      </c>
      <c r="M962" s="6">
        <f t="shared" si="15"/>
        <v>395.4</v>
      </c>
      <c r="N962" s="6"/>
      <c r="O962" s="6" t="s">
        <v>3424</v>
      </c>
      <c r="P962" s="15">
        <v>1.89588</v>
      </c>
      <c r="Q962" s="18"/>
    </row>
    <row r="963" spans="1:17" s="1" customFormat="1" ht="20.100000000000001" customHeight="1" x14ac:dyDescent="0.15">
      <c r="A963" s="10">
        <v>961</v>
      </c>
      <c r="B963" s="32" t="s">
        <v>3425</v>
      </c>
      <c r="C963" s="8" t="s">
        <v>3426</v>
      </c>
      <c r="D963" s="31" t="s">
        <v>3396</v>
      </c>
      <c r="E963" s="6" t="s">
        <v>198</v>
      </c>
      <c r="F963" s="25">
        <v>2</v>
      </c>
      <c r="G963" s="11"/>
      <c r="H963" s="12"/>
      <c r="I963" s="12"/>
      <c r="J963" s="6"/>
      <c r="K963" s="12"/>
      <c r="L963" s="25">
        <v>88.7</v>
      </c>
      <c r="M963" s="6">
        <f t="shared" si="15"/>
        <v>177.4</v>
      </c>
      <c r="N963" s="6"/>
      <c r="O963" s="6" t="s">
        <v>3400</v>
      </c>
      <c r="P963" s="15">
        <v>0.179424</v>
      </c>
      <c r="Q963" s="18"/>
    </row>
    <row r="964" spans="1:17" s="1" customFormat="1" ht="20.100000000000001" customHeight="1" x14ac:dyDescent="0.15">
      <c r="A964" s="10">
        <v>962</v>
      </c>
      <c r="B964" s="32" t="s">
        <v>3427</v>
      </c>
      <c r="C964" s="8" t="s">
        <v>3428</v>
      </c>
      <c r="D964" s="31" t="s">
        <v>3396</v>
      </c>
      <c r="E964" s="6" t="s">
        <v>198</v>
      </c>
      <c r="F964" s="25">
        <v>2</v>
      </c>
      <c r="G964" s="11"/>
      <c r="H964" s="12"/>
      <c r="I964" s="12"/>
      <c r="J964" s="6"/>
      <c r="K964" s="12"/>
      <c r="L964" s="25">
        <v>198.1</v>
      </c>
      <c r="M964" s="6">
        <f t="shared" si="15"/>
        <v>396.2</v>
      </c>
      <c r="N964" s="6"/>
      <c r="O964" s="6" t="s">
        <v>3429</v>
      </c>
      <c r="P964" s="15">
        <v>1.9321680000000001</v>
      </c>
      <c r="Q964" s="18"/>
    </row>
    <row r="965" spans="1:17" s="1" customFormat="1" ht="20.100000000000001" customHeight="1" x14ac:dyDescent="0.15">
      <c r="A965" s="10">
        <v>963</v>
      </c>
      <c r="B965" s="32" t="s">
        <v>3430</v>
      </c>
      <c r="C965" s="8" t="s">
        <v>3431</v>
      </c>
      <c r="D965" s="31" t="s">
        <v>3396</v>
      </c>
      <c r="E965" s="6" t="s">
        <v>198</v>
      </c>
      <c r="F965" s="25">
        <v>4</v>
      </c>
      <c r="G965" s="11"/>
      <c r="H965" s="12"/>
      <c r="I965" s="12"/>
      <c r="J965" s="6"/>
      <c r="K965" s="12"/>
      <c r="L965" s="25">
        <v>88.9</v>
      </c>
      <c r="M965" s="6">
        <f t="shared" si="15"/>
        <v>355.6</v>
      </c>
      <c r="N965" s="6"/>
      <c r="O965" s="6" t="s">
        <v>3432</v>
      </c>
      <c r="P965" s="15">
        <v>0.35985600000000001</v>
      </c>
      <c r="Q965" s="18"/>
    </row>
    <row r="966" spans="1:17" s="1" customFormat="1" ht="20.100000000000001" customHeight="1" x14ac:dyDescent="0.15">
      <c r="A966" s="10">
        <v>964</v>
      </c>
      <c r="B966" s="32" t="s">
        <v>3433</v>
      </c>
      <c r="C966" s="8" t="s">
        <v>3434</v>
      </c>
      <c r="D966" s="31" t="s">
        <v>3396</v>
      </c>
      <c r="E966" s="6" t="s">
        <v>198</v>
      </c>
      <c r="F966" s="25">
        <v>2</v>
      </c>
      <c r="G966" s="11"/>
      <c r="H966" s="12"/>
      <c r="I966" s="12"/>
      <c r="J966" s="6"/>
      <c r="K966" s="12"/>
      <c r="L966" s="25">
        <v>190.8</v>
      </c>
      <c r="M966" s="6">
        <f t="shared" si="15"/>
        <v>381.6</v>
      </c>
      <c r="N966" s="6"/>
      <c r="O966" s="6" t="s">
        <v>3435</v>
      </c>
      <c r="P966" s="15">
        <v>1.6581600000000001</v>
      </c>
      <c r="Q966" s="18"/>
    </row>
    <row r="967" spans="1:17" s="1" customFormat="1" ht="20.100000000000001" customHeight="1" x14ac:dyDescent="0.15">
      <c r="A967" s="10">
        <v>965</v>
      </c>
      <c r="B967" s="32" t="s">
        <v>3436</v>
      </c>
      <c r="C967" s="8" t="s">
        <v>3437</v>
      </c>
      <c r="D967" s="31" t="s">
        <v>3396</v>
      </c>
      <c r="E967" s="6" t="s">
        <v>198</v>
      </c>
      <c r="F967" s="25">
        <v>4</v>
      </c>
      <c r="G967" s="11"/>
      <c r="H967" s="12"/>
      <c r="I967" s="12"/>
      <c r="J967" s="6"/>
      <c r="K967" s="12"/>
      <c r="L967" s="25">
        <v>83.5</v>
      </c>
      <c r="M967" s="6">
        <f t="shared" si="15"/>
        <v>334</v>
      </c>
      <c r="N967" s="6"/>
      <c r="O967" s="6" t="s">
        <v>3438</v>
      </c>
      <c r="P967" s="15">
        <v>0.33767999999999998</v>
      </c>
      <c r="Q967" s="18"/>
    </row>
    <row r="968" spans="1:17" s="1" customFormat="1" ht="20.100000000000001" customHeight="1" x14ac:dyDescent="0.15">
      <c r="A968" s="10">
        <v>966</v>
      </c>
      <c r="B968" s="32" t="s">
        <v>3439</v>
      </c>
      <c r="C968" s="8" t="s">
        <v>3440</v>
      </c>
      <c r="D968" s="31" t="s">
        <v>3396</v>
      </c>
      <c r="E968" s="6" t="s">
        <v>198</v>
      </c>
      <c r="F968" s="25">
        <v>2</v>
      </c>
      <c r="G968" s="11"/>
      <c r="H968" s="12"/>
      <c r="I968" s="12"/>
      <c r="J968" s="6"/>
      <c r="K968" s="12"/>
      <c r="L968" s="25">
        <v>189.4</v>
      </c>
      <c r="M968" s="6">
        <f t="shared" si="15"/>
        <v>378.8</v>
      </c>
      <c r="N968" s="6"/>
      <c r="O968" s="6" t="s">
        <v>3441</v>
      </c>
      <c r="P968" s="15">
        <v>1.555974</v>
      </c>
      <c r="Q968" s="18"/>
    </row>
    <row r="969" spans="1:17" s="1" customFormat="1" ht="20.100000000000001" customHeight="1" x14ac:dyDescent="0.15">
      <c r="A969" s="10">
        <v>967</v>
      </c>
      <c r="B969" s="32" t="s">
        <v>3442</v>
      </c>
      <c r="C969" s="8" t="s">
        <v>3443</v>
      </c>
      <c r="D969" s="31" t="s">
        <v>3396</v>
      </c>
      <c r="E969" s="6" t="s">
        <v>198</v>
      </c>
      <c r="F969" s="25">
        <v>4</v>
      </c>
      <c r="G969" s="11"/>
      <c r="H969" s="12"/>
      <c r="I969" s="12"/>
      <c r="J969" s="6"/>
      <c r="K969" s="12"/>
      <c r="L969" s="25">
        <v>82.8</v>
      </c>
      <c r="M969" s="6">
        <f t="shared" si="15"/>
        <v>331.2</v>
      </c>
      <c r="N969" s="6"/>
      <c r="O969" s="6" t="s">
        <v>3444</v>
      </c>
      <c r="P969" s="15">
        <v>0.33465600000000001</v>
      </c>
      <c r="Q969" s="18"/>
    </row>
    <row r="970" spans="1:17" s="1" customFormat="1" ht="20.100000000000001" customHeight="1" x14ac:dyDescent="0.15">
      <c r="A970" s="10">
        <v>968</v>
      </c>
      <c r="B970" s="32" t="s">
        <v>3445</v>
      </c>
      <c r="C970" s="8" t="s">
        <v>3446</v>
      </c>
      <c r="D970" s="31" t="s">
        <v>3447</v>
      </c>
      <c r="E970" s="6" t="s">
        <v>198</v>
      </c>
      <c r="F970" s="25">
        <v>2</v>
      </c>
      <c r="G970" s="11"/>
      <c r="H970" s="12"/>
      <c r="I970" s="12"/>
      <c r="J970" s="6"/>
      <c r="K970" s="12"/>
      <c r="L970" s="25">
        <v>390.9</v>
      </c>
      <c r="M970" s="6">
        <f t="shared" si="15"/>
        <v>781.8</v>
      </c>
      <c r="N970" s="6"/>
      <c r="O970" s="6" t="s">
        <v>3448</v>
      </c>
      <c r="P970" s="15">
        <v>3.5078399999999998</v>
      </c>
      <c r="Q970" s="18"/>
    </row>
    <row r="971" spans="1:17" s="1" customFormat="1" ht="20.100000000000001" customHeight="1" x14ac:dyDescent="0.15">
      <c r="A971" s="10">
        <v>969</v>
      </c>
      <c r="B971" s="32" t="s">
        <v>3449</v>
      </c>
      <c r="C971" s="8" t="s">
        <v>3450</v>
      </c>
      <c r="D971" s="31" t="s">
        <v>3447</v>
      </c>
      <c r="E971" s="6" t="s">
        <v>198</v>
      </c>
      <c r="F971" s="25">
        <v>4</v>
      </c>
      <c r="G971" s="11"/>
      <c r="H971" s="12"/>
      <c r="I971" s="12"/>
      <c r="J971" s="6"/>
      <c r="K971" s="12"/>
      <c r="L971" s="25">
        <v>172.8</v>
      </c>
      <c r="M971" s="6">
        <f t="shared" si="15"/>
        <v>691.2</v>
      </c>
      <c r="N971" s="6"/>
      <c r="O971" s="6" t="s">
        <v>3451</v>
      </c>
      <c r="P971" s="15">
        <v>0.73683200000000004</v>
      </c>
      <c r="Q971" s="18"/>
    </row>
    <row r="972" spans="1:17" s="1" customFormat="1" ht="20.100000000000001" customHeight="1" x14ac:dyDescent="0.15">
      <c r="A972" s="10">
        <v>970</v>
      </c>
      <c r="B972" s="32" t="s">
        <v>3452</v>
      </c>
      <c r="C972" s="8" t="s">
        <v>3453</v>
      </c>
      <c r="D972" s="31" t="s">
        <v>3447</v>
      </c>
      <c r="E972" s="6" t="s">
        <v>198</v>
      </c>
      <c r="F972" s="25">
        <v>4</v>
      </c>
      <c r="G972" s="11"/>
      <c r="H972" s="12"/>
      <c r="I972" s="12"/>
      <c r="J972" s="6"/>
      <c r="K972" s="12"/>
      <c r="L972" s="25">
        <v>181.6</v>
      </c>
      <c r="M972" s="6">
        <f t="shared" si="15"/>
        <v>726.4</v>
      </c>
      <c r="N972" s="6"/>
      <c r="O972" s="6" t="s">
        <v>3454</v>
      </c>
      <c r="P972" s="15">
        <v>0.77580800000000005</v>
      </c>
      <c r="Q972" s="18"/>
    </row>
    <row r="973" spans="1:17" s="1" customFormat="1" ht="20.100000000000001" customHeight="1" x14ac:dyDescent="0.15">
      <c r="A973" s="10">
        <v>971</v>
      </c>
      <c r="B973" s="32" t="s">
        <v>3455</v>
      </c>
      <c r="C973" s="8" t="s">
        <v>3456</v>
      </c>
      <c r="D973" s="31" t="s">
        <v>3447</v>
      </c>
      <c r="E973" s="6" t="s">
        <v>198</v>
      </c>
      <c r="F973" s="25">
        <v>2</v>
      </c>
      <c r="G973" s="11"/>
      <c r="H973" s="12"/>
      <c r="I973" s="12"/>
      <c r="J973" s="6"/>
      <c r="K973" s="12"/>
      <c r="L973" s="25">
        <v>419.5</v>
      </c>
      <c r="M973" s="6">
        <f t="shared" si="15"/>
        <v>839</v>
      </c>
      <c r="N973" s="6"/>
      <c r="O973" s="6" t="s">
        <v>3457</v>
      </c>
      <c r="P973" s="15">
        <v>3.821504</v>
      </c>
      <c r="Q973" s="18"/>
    </row>
    <row r="974" spans="1:17" s="1" customFormat="1" ht="20.100000000000001" customHeight="1" x14ac:dyDescent="0.15">
      <c r="A974" s="10">
        <v>972</v>
      </c>
      <c r="B974" s="32" t="s">
        <v>3458</v>
      </c>
      <c r="C974" s="8" t="s">
        <v>3459</v>
      </c>
      <c r="D974" s="31" t="s">
        <v>3447</v>
      </c>
      <c r="E974" s="6" t="s">
        <v>198</v>
      </c>
      <c r="F974" s="25">
        <v>2</v>
      </c>
      <c r="G974" s="11"/>
      <c r="H974" s="12"/>
      <c r="I974" s="12"/>
      <c r="J974" s="6"/>
      <c r="K974" s="12"/>
      <c r="L974" s="25">
        <v>149.1</v>
      </c>
      <c r="M974" s="6">
        <f t="shared" si="15"/>
        <v>298.2</v>
      </c>
      <c r="N974" s="6"/>
      <c r="O974" s="6" t="s">
        <v>3460</v>
      </c>
      <c r="P974" s="15">
        <v>0.31830399999999998</v>
      </c>
      <c r="Q974" s="18"/>
    </row>
    <row r="975" spans="1:17" s="1" customFormat="1" ht="20.100000000000001" customHeight="1" x14ac:dyDescent="0.15">
      <c r="A975" s="10">
        <v>973</v>
      </c>
      <c r="B975" s="32" t="s">
        <v>3461</v>
      </c>
      <c r="C975" s="8" t="s">
        <v>3462</v>
      </c>
      <c r="D975" s="31" t="s">
        <v>3447</v>
      </c>
      <c r="E975" s="6" t="s">
        <v>198</v>
      </c>
      <c r="F975" s="25">
        <v>2</v>
      </c>
      <c r="G975" s="11"/>
      <c r="H975" s="12"/>
      <c r="I975" s="12"/>
      <c r="J975" s="6"/>
      <c r="K975" s="12"/>
      <c r="L975" s="25">
        <v>373.2</v>
      </c>
      <c r="M975" s="6">
        <f t="shared" si="15"/>
        <v>746.4</v>
      </c>
      <c r="N975" s="6"/>
      <c r="O975" s="6" t="s">
        <v>3463</v>
      </c>
      <c r="P975" s="15">
        <v>3.3849960000000001</v>
      </c>
      <c r="Q975" s="18"/>
    </row>
    <row r="976" spans="1:17" s="1" customFormat="1" ht="20.100000000000001" customHeight="1" x14ac:dyDescent="0.15">
      <c r="A976" s="10">
        <v>974</v>
      </c>
      <c r="B976" s="32" t="s">
        <v>3464</v>
      </c>
      <c r="C976" s="8" t="s">
        <v>3465</v>
      </c>
      <c r="D976" s="31" t="s">
        <v>3447</v>
      </c>
      <c r="E976" s="6" t="s">
        <v>198</v>
      </c>
      <c r="F976" s="25">
        <v>4</v>
      </c>
      <c r="G976" s="11"/>
      <c r="H976" s="12"/>
      <c r="I976" s="12"/>
      <c r="J976" s="6"/>
      <c r="K976" s="12"/>
      <c r="L976" s="25">
        <v>180.1</v>
      </c>
      <c r="M976" s="6">
        <f t="shared" si="15"/>
        <v>720.4</v>
      </c>
      <c r="N976" s="6"/>
      <c r="O976" s="6" t="s">
        <v>3466</v>
      </c>
      <c r="P976" s="15">
        <v>0.77024000000000004</v>
      </c>
      <c r="Q976" s="18"/>
    </row>
    <row r="977" spans="1:17" s="1" customFormat="1" ht="20.100000000000001" customHeight="1" x14ac:dyDescent="0.15">
      <c r="A977" s="10">
        <v>975</v>
      </c>
      <c r="B977" s="32" t="s">
        <v>3467</v>
      </c>
      <c r="C977" s="8" t="s">
        <v>3468</v>
      </c>
      <c r="D977" s="31" t="s">
        <v>3447</v>
      </c>
      <c r="E977" s="6" t="s">
        <v>198</v>
      </c>
      <c r="F977" s="25">
        <v>2</v>
      </c>
      <c r="G977" s="11"/>
      <c r="H977" s="12"/>
      <c r="I977" s="12"/>
      <c r="J977" s="6"/>
      <c r="K977" s="12"/>
      <c r="L977" s="25">
        <v>387.7</v>
      </c>
      <c r="M977" s="6">
        <f t="shared" si="15"/>
        <v>775.4</v>
      </c>
      <c r="N977" s="6"/>
      <c r="O977" s="6" t="s">
        <v>3469</v>
      </c>
      <c r="P977" s="15">
        <v>3.3800080000000001</v>
      </c>
      <c r="Q977" s="18"/>
    </row>
    <row r="978" spans="1:17" s="1" customFormat="1" ht="20.100000000000001" customHeight="1" x14ac:dyDescent="0.15">
      <c r="A978" s="10">
        <v>976</v>
      </c>
      <c r="B978" s="32" t="s">
        <v>3470</v>
      </c>
      <c r="C978" s="8" t="s">
        <v>3471</v>
      </c>
      <c r="D978" s="31" t="s">
        <v>3447</v>
      </c>
      <c r="E978" s="6" t="s">
        <v>198</v>
      </c>
      <c r="F978" s="25">
        <v>2</v>
      </c>
      <c r="G978" s="11"/>
      <c r="H978" s="12"/>
      <c r="I978" s="12"/>
      <c r="J978" s="6"/>
      <c r="K978" s="12"/>
      <c r="L978" s="25">
        <v>163.1</v>
      </c>
      <c r="M978" s="6">
        <f t="shared" si="15"/>
        <v>326.2</v>
      </c>
      <c r="N978" s="6"/>
      <c r="O978" s="6" t="s">
        <v>3472</v>
      </c>
      <c r="P978" s="15">
        <v>0.34892800000000002</v>
      </c>
      <c r="Q978" s="18"/>
    </row>
    <row r="979" spans="1:17" s="1" customFormat="1" ht="20.100000000000001" customHeight="1" x14ac:dyDescent="0.15">
      <c r="A979" s="10">
        <v>977</v>
      </c>
      <c r="B979" s="32" t="s">
        <v>3473</v>
      </c>
      <c r="C979" s="8" t="s">
        <v>3474</v>
      </c>
      <c r="D979" s="31" t="s">
        <v>3447</v>
      </c>
      <c r="E979" s="6" t="s">
        <v>198</v>
      </c>
      <c r="F979" s="25">
        <v>2</v>
      </c>
      <c r="G979" s="11"/>
      <c r="H979" s="12"/>
      <c r="I979" s="12"/>
      <c r="J979" s="6"/>
      <c r="K979" s="12"/>
      <c r="L979" s="25">
        <v>349.9</v>
      </c>
      <c r="M979" s="6">
        <f t="shared" si="15"/>
        <v>699.8</v>
      </c>
      <c r="N979" s="6"/>
      <c r="O979" s="6" t="s">
        <v>3475</v>
      </c>
      <c r="P979" s="15">
        <v>2.92842</v>
      </c>
      <c r="Q979" s="18"/>
    </row>
    <row r="980" spans="1:17" s="1" customFormat="1" ht="20.100000000000001" customHeight="1" x14ac:dyDescent="0.15">
      <c r="A980" s="10">
        <v>978</v>
      </c>
      <c r="B980" s="32" t="s">
        <v>3476</v>
      </c>
      <c r="C980" s="8" t="s">
        <v>3477</v>
      </c>
      <c r="D980" s="31" t="s">
        <v>3447</v>
      </c>
      <c r="E980" s="6" t="s">
        <v>198</v>
      </c>
      <c r="F980" s="25">
        <v>4</v>
      </c>
      <c r="G980" s="11"/>
      <c r="H980" s="12"/>
      <c r="I980" s="12"/>
      <c r="J980" s="6"/>
      <c r="K980" s="12"/>
      <c r="L980" s="25">
        <v>163.5</v>
      </c>
      <c r="M980" s="6">
        <f t="shared" si="15"/>
        <v>654</v>
      </c>
      <c r="N980" s="6"/>
      <c r="O980" s="6" t="s">
        <v>3478</v>
      </c>
      <c r="P980" s="15">
        <v>0.699712</v>
      </c>
      <c r="Q980" s="18"/>
    </row>
    <row r="981" spans="1:17" s="1" customFormat="1" ht="20.100000000000001" customHeight="1" x14ac:dyDescent="0.15">
      <c r="A981" s="10">
        <v>979</v>
      </c>
      <c r="B981" s="32" t="s">
        <v>3479</v>
      </c>
      <c r="C981" s="8" t="s">
        <v>3480</v>
      </c>
      <c r="D981" s="31" t="s">
        <v>3447</v>
      </c>
      <c r="E981" s="6" t="s">
        <v>198</v>
      </c>
      <c r="F981" s="25">
        <v>2</v>
      </c>
      <c r="G981" s="11"/>
      <c r="H981" s="12"/>
      <c r="I981" s="12"/>
      <c r="J981" s="6"/>
      <c r="K981" s="12"/>
      <c r="L981" s="25">
        <v>359.8</v>
      </c>
      <c r="M981" s="6">
        <f t="shared" si="15"/>
        <v>719.6</v>
      </c>
      <c r="N981" s="6"/>
      <c r="O981" s="6" t="s">
        <v>3481</v>
      </c>
      <c r="P981" s="15">
        <v>3.2990400000000002</v>
      </c>
      <c r="Q981" s="18"/>
    </row>
    <row r="982" spans="1:17" s="1" customFormat="1" ht="20.100000000000001" customHeight="1" x14ac:dyDescent="0.15">
      <c r="A982" s="10">
        <v>980</v>
      </c>
      <c r="B982" s="32" t="s">
        <v>3482</v>
      </c>
      <c r="C982" s="8" t="s">
        <v>3483</v>
      </c>
      <c r="D982" s="31" t="s">
        <v>3447</v>
      </c>
      <c r="E982" s="6" t="s">
        <v>198</v>
      </c>
      <c r="F982" s="25">
        <v>4</v>
      </c>
      <c r="G982" s="11"/>
      <c r="H982" s="12"/>
      <c r="I982" s="12"/>
      <c r="J982" s="6"/>
      <c r="K982" s="12"/>
      <c r="L982" s="25">
        <v>195.9</v>
      </c>
      <c r="M982" s="6">
        <f t="shared" si="15"/>
        <v>783.6</v>
      </c>
      <c r="N982" s="6"/>
      <c r="O982" s="6" t="s">
        <v>3484</v>
      </c>
      <c r="P982" s="15">
        <v>0.83520000000000005</v>
      </c>
      <c r="Q982" s="18"/>
    </row>
    <row r="983" spans="1:17" s="1" customFormat="1" ht="20.100000000000001" customHeight="1" x14ac:dyDescent="0.15">
      <c r="A983" s="10">
        <v>981</v>
      </c>
      <c r="B983" s="25" t="s">
        <v>3485</v>
      </c>
      <c r="C983" s="8" t="s">
        <v>3486</v>
      </c>
      <c r="D983" s="31" t="s">
        <v>2515</v>
      </c>
      <c r="E983" s="6" t="s">
        <v>198</v>
      </c>
      <c r="F983" s="25">
        <v>2</v>
      </c>
      <c r="G983" s="11"/>
      <c r="H983" s="12"/>
      <c r="I983" s="12"/>
      <c r="J983" s="6"/>
      <c r="K983" s="12"/>
      <c r="L983" s="25">
        <v>331.3</v>
      </c>
      <c r="M983" s="6">
        <f t="shared" si="15"/>
        <v>662.6</v>
      </c>
      <c r="N983" s="6"/>
      <c r="O983" s="6" t="s">
        <v>3487</v>
      </c>
      <c r="P983" s="15">
        <v>11.245039999999999</v>
      </c>
      <c r="Q983" s="18"/>
    </row>
    <row r="984" spans="1:17" s="1" customFormat="1" ht="20.100000000000001" customHeight="1" x14ac:dyDescent="0.15">
      <c r="A984" s="10">
        <v>982</v>
      </c>
      <c r="B984" s="25" t="s">
        <v>3488</v>
      </c>
      <c r="C984" s="8" t="s">
        <v>3489</v>
      </c>
      <c r="D984" s="31" t="s">
        <v>2515</v>
      </c>
      <c r="E984" s="6" t="s">
        <v>198</v>
      </c>
      <c r="F984" s="25">
        <v>2</v>
      </c>
      <c r="G984" s="11"/>
      <c r="H984" s="12"/>
      <c r="I984" s="12"/>
      <c r="J984" s="6"/>
      <c r="K984" s="12"/>
      <c r="L984" s="25">
        <v>101.2</v>
      </c>
      <c r="M984" s="6">
        <f t="shared" si="15"/>
        <v>202.4</v>
      </c>
      <c r="N984" s="6"/>
      <c r="O984" s="6" t="s">
        <v>3490</v>
      </c>
      <c r="P984" s="15">
        <v>2.36504</v>
      </c>
      <c r="Q984" s="18"/>
    </row>
    <row r="985" spans="1:17" s="1" customFormat="1" ht="20.100000000000001" customHeight="1" x14ac:dyDescent="0.15">
      <c r="A985" s="10">
        <v>983</v>
      </c>
      <c r="B985" s="25" t="s">
        <v>3491</v>
      </c>
      <c r="C985" s="8" t="s">
        <v>3492</v>
      </c>
      <c r="D985" s="31" t="s">
        <v>2515</v>
      </c>
      <c r="E985" s="6" t="s">
        <v>198</v>
      </c>
      <c r="F985" s="25">
        <v>10</v>
      </c>
      <c r="G985" s="11"/>
      <c r="H985" s="12"/>
      <c r="I985" s="12"/>
      <c r="J985" s="6"/>
      <c r="K985" s="12"/>
      <c r="L985" s="25">
        <v>93.3</v>
      </c>
      <c r="M985" s="6">
        <f t="shared" ref="M985:M1022" si="16">L985*F985</f>
        <v>933</v>
      </c>
      <c r="N985" s="6"/>
      <c r="O985" s="6" t="s">
        <v>3493</v>
      </c>
      <c r="P985" s="15">
        <v>12.654</v>
      </c>
      <c r="Q985" s="18"/>
    </row>
    <row r="986" spans="1:17" s="1" customFormat="1" ht="20.100000000000001" customHeight="1" x14ac:dyDescent="0.15">
      <c r="A986" s="10">
        <v>984</v>
      </c>
      <c r="B986" s="25" t="s">
        <v>3494</v>
      </c>
      <c r="C986" s="8" t="s">
        <v>3495</v>
      </c>
      <c r="D986" s="31" t="s">
        <v>2515</v>
      </c>
      <c r="E986" s="6" t="s">
        <v>198</v>
      </c>
      <c r="F986" s="25">
        <v>2</v>
      </c>
      <c r="G986" s="11"/>
      <c r="H986" s="12"/>
      <c r="I986" s="12"/>
      <c r="J986" s="6"/>
      <c r="K986" s="12"/>
      <c r="L986" s="25">
        <v>165.7</v>
      </c>
      <c r="M986" s="6">
        <f t="shared" si="16"/>
        <v>331.4</v>
      </c>
      <c r="N986" s="6"/>
      <c r="O986" s="6" t="s">
        <v>3496</v>
      </c>
      <c r="P986" s="15">
        <v>5.55</v>
      </c>
      <c r="Q986" s="18"/>
    </row>
    <row r="987" spans="1:17" s="1" customFormat="1" ht="20.100000000000001" customHeight="1" x14ac:dyDescent="0.15">
      <c r="A987" s="10">
        <v>985</v>
      </c>
      <c r="B987" s="25" t="s">
        <v>3497</v>
      </c>
      <c r="C987" s="8" t="s">
        <v>3498</v>
      </c>
      <c r="D987" s="31" t="s">
        <v>2515</v>
      </c>
      <c r="E987" s="6" t="s">
        <v>198</v>
      </c>
      <c r="F987" s="25">
        <v>2</v>
      </c>
      <c r="G987" s="11"/>
      <c r="H987" s="12"/>
      <c r="I987" s="12"/>
      <c r="J987" s="6"/>
      <c r="K987" s="12"/>
      <c r="L987" s="25">
        <v>213.9</v>
      </c>
      <c r="M987" s="6">
        <f t="shared" si="16"/>
        <v>427.8</v>
      </c>
      <c r="N987" s="6"/>
      <c r="O987" s="6" t="s">
        <v>3499</v>
      </c>
      <c r="P987" s="15">
        <v>8.1547999999999998</v>
      </c>
      <c r="Q987" s="18"/>
    </row>
    <row r="988" spans="1:17" s="1" customFormat="1" ht="20.100000000000001" customHeight="1" x14ac:dyDescent="0.15">
      <c r="A988" s="10">
        <v>986</v>
      </c>
      <c r="B988" s="25" t="s">
        <v>3500</v>
      </c>
      <c r="C988" s="8" t="s">
        <v>3501</v>
      </c>
      <c r="D988" s="31" t="s">
        <v>2515</v>
      </c>
      <c r="E988" s="6" t="s">
        <v>198</v>
      </c>
      <c r="F988" s="25">
        <v>2</v>
      </c>
      <c r="G988" s="11"/>
      <c r="H988" s="12"/>
      <c r="I988" s="12"/>
      <c r="J988" s="6"/>
      <c r="K988" s="12"/>
      <c r="L988" s="25">
        <v>262.2</v>
      </c>
      <c r="M988" s="6">
        <f t="shared" si="16"/>
        <v>524.4</v>
      </c>
      <c r="N988" s="6"/>
      <c r="O988" s="6" t="s">
        <v>3502</v>
      </c>
      <c r="P988" s="15">
        <v>11.2332</v>
      </c>
      <c r="Q988" s="18"/>
    </row>
    <row r="989" spans="1:17" s="1" customFormat="1" ht="20.100000000000001" customHeight="1" x14ac:dyDescent="0.15">
      <c r="A989" s="10">
        <v>987</v>
      </c>
      <c r="B989" s="25" t="s">
        <v>3503</v>
      </c>
      <c r="C989" s="8" t="s">
        <v>3504</v>
      </c>
      <c r="D989" s="31" t="s">
        <v>2515</v>
      </c>
      <c r="E989" s="6" t="s">
        <v>198</v>
      </c>
      <c r="F989" s="25">
        <v>2</v>
      </c>
      <c r="G989" s="11"/>
      <c r="H989" s="12"/>
      <c r="I989" s="12"/>
      <c r="J989" s="6"/>
      <c r="K989" s="12"/>
      <c r="L989" s="25">
        <v>286.39999999999998</v>
      </c>
      <c r="M989" s="6">
        <f t="shared" si="16"/>
        <v>572.79999999999995</v>
      </c>
      <c r="N989" s="6"/>
      <c r="O989" s="6" t="s">
        <v>3505</v>
      </c>
      <c r="P989" s="15">
        <v>12.95</v>
      </c>
      <c r="Q989" s="18"/>
    </row>
    <row r="990" spans="1:17" s="1" customFormat="1" ht="20.100000000000001" customHeight="1" x14ac:dyDescent="0.15">
      <c r="A990" s="10">
        <v>988</v>
      </c>
      <c r="B990" s="25" t="s">
        <v>3506</v>
      </c>
      <c r="C990" s="8" t="s">
        <v>3507</v>
      </c>
      <c r="D990" s="31" t="s">
        <v>2515</v>
      </c>
      <c r="E990" s="6" t="s">
        <v>198</v>
      </c>
      <c r="F990" s="25">
        <v>4</v>
      </c>
      <c r="G990" s="11"/>
      <c r="H990" s="12"/>
      <c r="I990" s="12"/>
      <c r="J990" s="6"/>
      <c r="K990" s="12"/>
      <c r="L990" s="25">
        <v>358.8</v>
      </c>
      <c r="M990" s="6">
        <f t="shared" si="16"/>
        <v>1435.2</v>
      </c>
      <c r="N990" s="6"/>
      <c r="O990" s="6" t="s">
        <v>3508</v>
      </c>
      <c r="P990" s="15">
        <v>37.621600000000001</v>
      </c>
      <c r="Q990" s="18"/>
    </row>
    <row r="991" spans="1:17" s="1" customFormat="1" ht="20.100000000000001" customHeight="1" x14ac:dyDescent="0.15">
      <c r="A991" s="10">
        <v>989</v>
      </c>
      <c r="B991" s="25" t="s">
        <v>3509</v>
      </c>
      <c r="C991" s="8" t="s">
        <v>3510</v>
      </c>
      <c r="D991" s="31" t="s">
        <v>2515</v>
      </c>
      <c r="E991" s="6" t="s">
        <v>198</v>
      </c>
      <c r="F991" s="25">
        <v>1</v>
      </c>
      <c r="G991" s="11"/>
      <c r="H991" s="12"/>
      <c r="I991" s="12"/>
      <c r="J991" s="6"/>
      <c r="K991" s="12"/>
      <c r="L991" s="25">
        <v>382.9</v>
      </c>
      <c r="M991" s="6">
        <f t="shared" si="16"/>
        <v>382.9</v>
      </c>
      <c r="N991" s="6"/>
      <c r="O991" s="6" t="s">
        <v>3511</v>
      </c>
      <c r="P991" s="15">
        <v>10.5006</v>
      </c>
      <c r="Q991" s="18"/>
    </row>
    <row r="992" spans="1:17" s="1" customFormat="1" ht="20.100000000000001" customHeight="1" x14ac:dyDescent="0.15">
      <c r="A992" s="10">
        <v>990</v>
      </c>
      <c r="B992" s="25" t="s">
        <v>3512</v>
      </c>
      <c r="C992" s="8" t="s">
        <v>3513</v>
      </c>
      <c r="D992" s="31" t="s">
        <v>2515</v>
      </c>
      <c r="E992" s="6" t="s">
        <v>198</v>
      </c>
      <c r="F992" s="25">
        <v>2</v>
      </c>
      <c r="G992" s="11"/>
      <c r="H992" s="12"/>
      <c r="I992" s="12"/>
      <c r="J992" s="6"/>
      <c r="K992" s="12"/>
      <c r="L992" s="25">
        <v>575.9</v>
      </c>
      <c r="M992" s="6">
        <f t="shared" si="16"/>
        <v>1151.8</v>
      </c>
      <c r="N992" s="6"/>
      <c r="O992" s="6" t="s">
        <v>3514</v>
      </c>
      <c r="P992" s="15">
        <v>42.786799999999999</v>
      </c>
      <c r="Q992" s="18"/>
    </row>
    <row r="993" spans="1:17" s="1" customFormat="1" ht="20.100000000000001" customHeight="1" x14ac:dyDescent="0.15">
      <c r="A993" s="10">
        <v>991</v>
      </c>
      <c r="B993" s="25" t="s">
        <v>3515</v>
      </c>
      <c r="C993" s="8" t="s">
        <v>3516</v>
      </c>
      <c r="D993" s="31" t="s">
        <v>2515</v>
      </c>
      <c r="E993" s="6" t="s">
        <v>198</v>
      </c>
      <c r="F993" s="25">
        <v>2</v>
      </c>
      <c r="G993" s="11"/>
      <c r="H993" s="12"/>
      <c r="I993" s="12"/>
      <c r="J993" s="6"/>
      <c r="K993" s="12"/>
      <c r="L993" s="25">
        <v>128.5</v>
      </c>
      <c r="M993" s="6">
        <f t="shared" si="16"/>
        <v>257</v>
      </c>
      <c r="N993" s="6"/>
      <c r="O993" s="6" t="s">
        <v>3517</v>
      </c>
      <c r="P993" s="15">
        <v>4.3428000000000004</v>
      </c>
      <c r="Q993" s="18"/>
    </row>
    <row r="994" spans="1:17" s="1" customFormat="1" ht="20.100000000000001" customHeight="1" x14ac:dyDescent="0.15">
      <c r="A994" s="10">
        <v>992</v>
      </c>
      <c r="B994" s="25" t="s">
        <v>3518</v>
      </c>
      <c r="C994" s="8" t="s">
        <v>3519</v>
      </c>
      <c r="D994" s="31" t="s">
        <v>2515</v>
      </c>
      <c r="E994" s="6" t="s">
        <v>198</v>
      </c>
      <c r="F994" s="25">
        <v>2</v>
      </c>
      <c r="G994" s="11"/>
      <c r="H994" s="12"/>
      <c r="I994" s="12"/>
      <c r="J994" s="6"/>
      <c r="K994" s="12"/>
      <c r="L994" s="25">
        <v>234.6</v>
      </c>
      <c r="M994" s="6">
        <f t="shared" si="16"/>
        <v>469.2</v>
      </c>
      <c r="N994" s="6"/>
      <c r="O994" s="6" t="s">
        <v>3520</v>
      </c>
      <c r="P994" s="15">
        <v>10.3588</v>
      </c>
      <c r="Q994" s="18"/>
    </row>
    <row r="995" spans="1:17" s="1" customFormat="1" ht="20.100000000000001" customHeight="1" x14ac:dyDescent="0.15">
      <c r="A995" s="10">
        <v>993</v>
      </c>
      <c r="B995" s="25" t="s">
        <v>3521</v>
      </c>
      <c r="C995" s="8" t="s">
        <v>3522</v>
      </c>
      <c r="D995" s="31" t="s">
        <v>2515</v>
      </c>
      <c r="E995" s="6" t="s">
        <v>198</v>
      </c>
      <c r="F995" s="25">
        <v>3</v>
      </c>
      <c r="G995" s="11"/>
      <c r="H995" s="12"/>
      <c r="I995" s="12"/>
      <c r="J995" s="6"/>
      <c r="K995" s="12"/>
      <c r="L995" s="25">
        <v>287.7</v>
      </c>
      <c r="M995" s="6">
        <f t="shared" si="16"/>
        <v>863.09999999999991</v>
      </c>
      <c r="N995" s="6"/>
      <c r="O995" s="6" t="s">
        <v>3523</v>
      </c>
      <c r="P995" s="15">
        <v>21.4038</v>
      </c>
      <c r="Q995" s="18"/>
    </row>
    <row r="996" spans="1:17" s="1" customFormat="1" ht="20.100000000000001" customHeight="1" x14ac:dyDescent="0.15">
      <c r="A996" s="10">
        <v>994</v>
      </c>
      <c r="B996" s="25" t="s">
        <v>3524</v>
      </c>
      <c r="C996" s="8" t="s">
        <v>3525</v>
      </c>
      <c r="D996" s="31" t="s">
        <v>2515</v>
      </c>
      <c r="E996" s="6" t="s">
        <v>198</v>
      </c>
      <c r="F996" s="25">
        <v>12</v>
      </c>
      <c r="G996" s="11"/>
      <c r="H996" s="12"/>
      <c r="I996" s="12"/>
      <c r="J996" s="6"/>
      <c r="K996" s="12"/>
      <c r="L996" s="25">
        <v>314.2</v>
      </c>
      <c r="M996" s="6">
        <f t="shared" si="16"/>
        <v>3770.3999999999996</v>
      </c>
      <c r="N996" s="6"/>
      <c r="O996" s="6" t="s">
        <v>3526</v>
      </c>
      <c r="P996" s="15">
        <v>98.7</v>
      </c>
      <c r="Q996" s="18"/>
    </row>
    <row r="997" spans="1:17" s="1" customFormat="1" ht="20.100000000000001" customHeight="1" x14ac:dyDescent="0.15">
      <c r="A997" s="10">
        <v>995</v>
      </c>
      <c r="B997" s="25" t="s">
        <v>3527</v>
      </c>
      <c r="C997" s="8" t="s">
        <v>3528</v>
      </c>
      <c r="D997" s="31" t="s">
        <v>2515</v>
      </c>
      <c r="E997" s="6" t="s">
        <v>198</v>
      </c>
      <c r="F997" s="25">
        <v>2</v>
      </c>
      <c r="G997" s="11"/>
      <c r="H997" s="12"/>
      <c r="I997" s="12"/>
      <c r="J997" s="6"/>
      <c r="K997" s="12"/>
      <c r="L997" s="25">
        <v>319.7</v>
      </c>
      <c r="M997" s="6">
        <f t="shared" si="16"/>
        <v>639.4</v>
      </c>
      <c r="N997" s="6"/>
      <c r="O997" s="6" t="s">
        <v>3529</v>
      </c>
      <c r="P997" s="15">
        <v>17.596800000000002</v>
      </c>
      <c r="Q997" s="18"/>
    </row>
    <row r="998" spans="1:17" s="1" customFormat="1" ht="20.100000000000001" customHeight="1" x14ac:dyDescent="0.15">
      <c r="A998" s="10">
        <v>996</v>
      </c>
      <c r="B998" s="25" t="s">
        <v>3530</v>
      </c>
      <c r="C998" s="8" t="s">
        <v>3531</v>
      </c>
      <c r="D998" s="31" t="s">
        <v>2515</v>
      </c>
      <c r="E998" s="6" t="s">
        <v>198</v>
      </c>
      <c r="F998" s="25">
        <v>2</v>
      </c>
      <c r="G998" s="11"/>
      <c r="H998" s="12"/>
      <c r="I998" s="12"/>
      <c r="J998" s="6"/>
      <c r="K998" s="12"/>
      <c r="L998" s="25">
        <v>340.8</v>
      </c>
      <c r="M998" s="6">
        <f t="shared" si="16"/>
        <v>681.6</v>
      </c>
      <c r="N998" s="6"/>
      <c r="O998" s="6" t="s">
        <v>3532</v>
      </c>
      <c r="P998" s="15">
        <v>18.781199999999998</v>
      </c>
      <c r="Q998" s="18"/>
    </row>
    <row r="999" spans="1:17" s="1" customFormat="1" ht="20.100000000000001" customHeight="1" x14ac:dyDescent="0.15">
      <c r="A999" s="10">
        <v>997</v>
      </c>
      <c r="B999" s="25" t="s">
        <v>3533</v>
      </c>
      <c r="C999" s="8" t="s">
        <v>3534</v>
      </c>
      <c r="D999" s="31" t="s">
        <v>2515</v>
      </c>
      <c r="E999" s="6" t="s">
        <v>198</v>
      </c>
      <c r="F999" s="25">
        <v>1</v>
      </c>
      <c r="G999" s="11"/>
      <c r="H999" s="12"/>
      <c r="I999" s="12"/>
      <c r="J999" s="6"/>
      <c r="K999" s="12"/>
      <c r="L999" s="25">
        <v>367.3</v>
      </c>
      <c r="M999" s="6">
        <f t="shared" si="16"/>
        <v>367.3</v>
      </c>
      <c r="N999" s="6"/>
      <c r="O999" s="6" t="s">
        <v>3535</v>
      </c>
      <c r="P999" s="15">
        <v>10.631399999999999</v>
      </c>
      <c r="Q999" s="18"/>
    </row>
    <row r="1000" spans="1:17" s="1" customFormat="1" ht="20.100000000000001" customHeight="1" x14ac:dyDescent="0.15">
      <c r="A1000" s="10">
        <v>998</v>
      </c>
      <c r="B1000" s="25" t="s">
        <v>3536</v>
      </c>
      <c r="C1000" s="8" t="s">
        <v>3537</v>
      </c>
      <c r="D1000" s="31" t="s">
        <v>2515</v>
      </c>
      <c r="E1000" s="6" t="s">
        <v>198</v>
      </c>
      <c r="F1000" s="25">
        <v>4</v>
      </c>
      <c r="G1000" s="11"/>
      <c r="H1000" s="12"/>
      <c r="I1000" s="12"/>
      <c r="J1000" s="6"/>
      <c r="K1000" s="12"/>
      <c r="L1000" s="25">
        <v>393.8</v>
      </c>
      <c r="M1000" s="6">
        <f t="shared" si="16"/>
        <v>1575.2</v>
      </c>
      <c r="N1000" s="6"/>
      <c r="O1000" s="6" t="s">
        <v>3538</v>
      </c>
      <c r="P1000" s="15">
        <v>47.7896</v>
      </c>
      <c r="Q1000" s="18"/>
    </row>
    <row r="1001" spans="1:17" s="1" customFormat="1" ht="20.100000000000001" customHeight="1" x14ac:dyDescent="0.15">
      <c r="A1001" s="10">
        <v>999</v>
      </c>
      <c r="B1001" s="25" t="s">
        <v>3539</v>
      </c>
      <c r="C1001" s="8" t="s">
        <v>3540</v>
      </c>
      <c r="D1001" s="31" t="s">
        <v>2515</v>
      </c>
      <c r="E1001" s="6" t="s">
        <v>198</v>
      </c>
      <c r="F1001" s="25">
        <v>2</v>
      </c>
      <c r="G1001" s="11"/>
      <c r="H1001" s="12"/>
      <c r="I1001" s="12"/>
      <c r="J1001" s="6"/>
      <c r="K1001" s="12"/>
      <c r="L1001" s="25">
        <v>420.4</v>
      </c>
      <c r="M1001" s="6">
        <f t="shared" si="16"/>
        <v>840.8</v>
      </c>
      <c r="N1001" s="6"/>
      <c r="O1001" s="6" t="s">
        <v>3541</v>
      </c>
      <c r="P1001" s="15">
        <v>26.677199999999999</v>
      </c>
      <c r="Q1001" s="18"/>
    </row>
    <row r="1002" spans="1:17" s="1" customFormat="1" ht="20.100000000000001" customHeight="1" x14ac:dyDescent="0.15">
      <c r="A1002" s="10">
        <v>1000</v>
      </c>
      <c r="B1002" s="25" t="s">
        <v>3542</v>
      </c>
      <c r="C1002" s="8" t="s">
        <v>3543</v>
      </c>
      <c r="D1002" s="31" t="s">
        <v>2515</v>
      </c>
      <c r="E1002" s="6" t="s">
        <v>198</v>
      </c>
      <c r="F1002" s="25">
        <v>1</v>
      </c>
      <c r="G1002" s="11"/>
      <c r="H1002" s="12"/>
      <c r="I1002" s="12"/>
      <c r="J1002" s="6"/>
      <c r="K1002" s="12"/>
      <c r="L1002" s="25">
        <v>500</v>
      </c>
      <c r="M1002" s="6">
        <f t="shared" si="16"/>
        <v>500</v>
      </c>
      <c r="N1002" s="6"/>
      <c r="O1002" s="6" t="s">
        <v>3544</v>
      </c>
      <c r="P1002" s="15">
        <v>17.9634</v>
      </c>
      <c r="Q1002" s="18"/>
    </row>
    <row r="1003" spans="1:17" s="1" customFormat="1" ht="20.100000000000001" customHeight="1" x14ac:dyDescent="0.15">
      <c r="A1003" s="10">
        <v>1001</v>
      </c>
      <c r="B1003" s="25" t="s">
        <v>3545</v>
      </c>
      <c r="C1003" s="8" t="s">
        <v>3546</v>
      </c>
      <c r="D1003" s="31" t="s">
        <v>2515</v>
      </c>
      <c r="E1003" s="6" t="s">
        <v>198</v>
      </c>
      <c r="F1003" s="25">
        <v>1</v>
      </c>
      <c r="G1003" s="11"/>
      <c r="H1003" s="12"/>
      <c r="I1003" s="12"/>
      <c r="J1003" s="6"/>
      <c r="K1003" s="12"/>
      <c r="L1003" s="25">
        <v>600.6</v>
      </c>
      <c r="M1003" s="6">
        <f t="shared" si="16"/>
        <v>600.6</v>
      </c>
      <c r="N1003" s="6"/>
      <c r="O1003" s="6" t="s">
        <v>3547</v>
      </c>
      <c r="P1003" s="15">
        <v>24.214400000000001</v>
      </c>
      <c r="Q1003" s="18"/>
    </row>
    <row r="1004" spans="1:17" s="1" customFormat="1" ht="20.100000000000001" customHeight="1" x14ac:dyDescent="0.15">
      <c r="A1004" s="10">
        <v>1002</v>
      </c>
      <c r="B1004" s="25" t="s">
        <v>3548</v>
      </c>
      <c r="C1004" s="8" t="s">
        <v>3549</v>
      </c>
      <c r="D1004" s="31" t="s">
        <v>2515</v>
      </c>
      <c r="E1004" s="6" t="s">
        <v>198</v>
      </c>
      <c r="F1004" s="25">
        <v>2</v>
      </c>
      <c r="G1004" s="11"/>
      <c r="H1004" s="12"/>
      <c r="I1004" s="12"/>
      <c r="J1004" s="6"/>
      <c r="K1004" s="12"/>
      <c r="L1004" s="25">
        <v>606.1</v>
      </c>
      <c r="M1004" s="6">
        <f t="shared" si="16"/>
        <v>1212.2</v>
      </c>
      <c r="N1004" s="6"/>
      <c r="O1004" s="6" t="s">
        <v>3550</v>
      </c>
      <c r="P1004" s="15">
        <v>50.365200000000002</v>
      </c>
      <c r="Q1004" s="18"/>
    </row>
    <row r="1005" spans="1:17" s="1" customFormat="1" ht="20.100000000000001" customHeight="1" x14ac:dyDescent="0.15">
      <c r="A1005" s="10">
        <v>1003</v>
      </c>
      <c r="B1005" s="25" t="s">
        <v>3551</v>
      </c>
      <c r="C1005" s="8" t="s">
        <v>3552</v>
      </c>
      <c r="D1005" s="31" t="s">
        <v>2515</v>
      </c>
      <c r="E1005" s="6" t="s">
        <v>198</v>
      </c>
      <c r="F1005" s="25">
        <v>2</v>
      </c>
      <c r="G1005" s="11"/>
      <c r="H1005" s="12"/>
      <c r="I1005" s="12"/>
      <c r="J1005" s="6"/>
      <c r="K1005" s="12"/>
      <c r="L1005" s="25">
        <v>143.19999999999999</v>
      </c>
      <c r="M1005" s="6">
        <f t="shared" si="16"/>
        <v>286.39999999999998</v>
      </c>
      <c r="N1005" s="6"/>
      <c r="O1005" s="6" t="s">
        <v>3553</v>
      </c>
      <c r="P1005" s="15">
        <v>5.2667999999999999</v>
      </c>
      <c r="Q1005" s="18"/>
    </row>
    <row r="1006" spans="1:17" s="1" customFormat="1" ht="20.100000000000001" customHeight="1" x14ac:dyDescent="0.15">
      <c r="A1006" s="10">
        <v>1004</v>
      </c>
      <c r="B1006" s="25" t="s">
        <v>3554</v>
      </c>
      <c r="C1006" s="8" t="s">
        <v>3555</v>
      </c>
      <c r="D1006" s="31" t="s">
        <v>2515</v>
      </c>
      <c r="E1006" s="6" t="s">
        <v>198</v>
      </c>
      <c r="F1006" s="25">
        <v>2</v>
      </c>
      <c r="G1006" s="11"/>
      <c r="H1006" s="12"/>
      <c r="I1006" s="12"/>
      <c r="J1006" s="6"/>
      <c r="K1006" s="12"/>
      <c r="L1006" s="25">
        <v>297</v>
      </c>
      <c r="M1006" s="6">
        <f t="shared" si="16"/>
        <v>594</v>
      </c>
      <c r="N1006" s="6"/>
      <c r="O1006" s="6" t="s">
        <v>3556</v>
      </c>
      <c r="P1006" s="15">
        <v>16.051200000000001</v>
      </c>
      <c r="Q1006" s="18"/>
    </row>
    <row r="1007" spans="1:17" s="1" customFormat="1" ht="20.100000000000001" customHeight="1" x14ac:dyDescent="0.15">
      <c r="A1007" s="10">
        <v>1005</v>
      </c>
      <c r="B1007" s="25" t="s">
        <v>3557</v>
      </c>
      <c r="C1007" s="8" t="s">
        <v>3558</v>
      </c>
      <c r="D1007" s="31" t="s">
        <v>2515</v>
      </c>
      <c r="E1007" s="6" t="s">
        <v>198</v>
      </c>
      <c r="F1007" s="25">
        <v>2</v>
      </c>
      <c r="G1007" s="11"/>
      <c r="H1007" s="12"/>
      <c r="I1007" s="12"/>
      <c r="J1007" s="6"/>
      <c r="K1007" s="12"/>
      <c r="L1007" s="25">
        <v>253</v>
      </c>
      <c r="M1007" s="6">
        <f t="shared" si="16"/>
        <v>506</v>
      </c>
      <c r="N1007" s="6"/>
      <c r="O1007" s="6" t="s">
        <v>3559</v>
      </c>
      <c r="P1007" s="15">
        <v>9.1907999999999994</v>
      </c>
      <c r="Q1007" s="18"/>
    </row>
    <row r="1008" spans="1:17" s="1" customFormat="1" ht="20.100000000000001" customHeight="1" x14ac:dyDescent="0.15">
      <c r="A1008" s="10">
        <v>1006</v>
      </c>
      <c r="B1008" s="25" t="s">
        <v>3560</v>
      </c>
      <c r="C1008" s="8" t="s">
        <v>3561</v>
      </c>
      <c r="D1008" s="31" t="s">
        <v>2515</v>
      </c>
      <c r="E1008" s="6" t="s">
        <v>198</v>
      </c>
      <c r="F1008" s="25">
        <v>2</v>
      </c>
      <c r="G1008" s="11"/>
      <c r="H1008" s="12"/>
      <c r="I1008" s="12"/>
      <c r="J1008" s="6"/>
      <c r="K1008" s="12"/>
      <c r="L1008" s="25">
        <v>559.1</v>
      </c>
      <c r="M1008" s="6">
        <f t="shared" si="16"/>
        <v>1118.2</v>
      </c>
      <c r="N1008" s="6"/>
      <c r="O1008" s="6" t="s">
        <v>3562</v>
      </c>
      <c r="P1008" s="15">
        <v>35.534799999999997</v>
      </c>
      <c r="Q1008" s="18"/>
    </row>
    <row r="1009" spans="1:17" s="1" customFormat="1" ht="20.100000000000001" customHeight="1" x14ac:dyDescent="0.15">
      <c r="A1009" s="10">
        <v>1007</v>
      </c>
      <c r="B1009" s="25" t="s">
        <v>3563</v>
      </c>
      <c r="C1009" s="8" t="s">
        <v>3564</v>
      </c>
      <c r="D1009" s="31" t="s">
        <v>2515</v>
      </c>
      <c r="E1009" s="6" t="s">
        <v>198</v>
      </c>
      <c r="F1009" s="25">
        <v>4</v>
      </c>
      <c r="G1009" s="11"/>
      <c r="H1009" s="12"/>
      <c r="I1009" s="12"/>
      <c r="J1009" s="6"/>
      <c r="K1009" s="12"/>
      <c r="L1009" s="25">
        <v>605.70000000000005</v>
      </c>
      <c r="M1009" s="6">
        <f t="shared" si="16"/>
        <v>2422.8000000000002</v>
      </c>
      <c r="N1009" s="6"/>
      <c r="O1009" s="6" t="s">
        <v>3565</v>
      </c>
      <c r="P1009" s="15">
        <v>85.366399999999999</v>
      </c>
      <c r="Q1009" s="18"/>
    </row>
    <row r="1010" spans="1:17" s="1" customFormat="1" ht="20.100000000000001" customHeight="1" x14ac:dyDescent="0.15">
      <c r="A1010" s="10">
        <v>1008</v>
      </c>
      <c r="B1010" s="25" t="s">
        <v>3566</v>
      </c>
      <c r="C1010" s="8" t="s">
        <v>3567</v>
      </c>
      <c r="D1010" s="31" t="s">
        <v>2515</v>
      </c>
      <c r="E1010" s="6" t="s">
        <v>198</v>
      </c>
      <c r="F1010" s="25">
        <v>3</v>
      </c>
      <c r="G1010" s="11"/>
      <c r="H1010" s="12"/>
      <c r="I1010" s="12"/>
      <c r="J1010" s="6"/>
      <c r="K1010" s="12"/>
      <c r="L1010" s="25">
        <v>605.70000000000005</v>
      </c>
      <c r="M1010" s="6">
        <f t="shared" si="16"/>
        <v>1817.1000000000001</v>
      </c>
      <c r="N1010" s="6"/>
      <c r="O1010" s="6" t="s">
        <v>3565</v>
      </c>
      <c r="P1010" s="15">
        <v>64.024799999999999</v>
      </c>
      <c r="Q1010" s="18"/>
    </row>
    <row r="1011" spans="1:17" s="1" customFormat="1" ht="20.100000000000001" customHeight="1" x14ac:dyDescent="0.15">
      <c r="A1011" s="10">
        <v>1009</v>
      </c>
      <c r="B1011" s="25" t="s">
        <v>3568</v>
      </c>
      <c r="C1011" s="8" t="s">
        <v>3569</v>
      </c>
      <c r="D1011" s="31" t="s">
        <v>2515</v>
      </c>
      <c r="E1011" s="6" t="s">
        <v>198</v>
      </c>
      <c r="F1011" s="25">
        <v>1</v>
      </c>
      <c r="G1011" s="11"/>
      <c r="H1011" s="12"/>
      <c r="I1011" s="12"/>
      <c r="J1011" s="6"/>
      <c r="K1011" s="12"/>
      <c r="L1011" s="25">
        <v>424.6</v>
      </c>
      <c r="M1011" s="6">
        <f t="shared" si="16"/>
        <v>424.6</v>
      </c>
      <c r="N1011" s="6"/>
      <c r="O1011" s="6" t="s">
        <v>3570</v>
      </c>
      <c r="P1011" s="15">
        <v>11.929539999999999</v>
      </c>
      <c r="Q1011" s="18"/>
    </row>
    <row r="1012" spans="1:17" s="1" customFormat="1" ht="20.100000000000001" customHeight="1" x14ac:dyDescent="0.15">
      <c r="A1012" s="10">
        <v>1010</v>
      </c>
      <c r="B1012" s="25" t="s">
        <v>3571</v>
      </c>
      <c r="C1012" s="8" t="s">
        <v>3572</v>
      </c>
      <c r="D1012" s="31" t="s">
        <v>2515</v>
      </c>
      <c r="E1012" s="6" t="s">
        <v>198</v>
      </c>
      <c r="F1012" s="25">
        <v>2</v>
      </c>
      <c r="G1012" s="11"/>
      <c r="H1012" s="12"/>
      <c r="I1012" s="12"/>
      <c r="J1012" s="6"/>
      <c r="K1012" s="12"/>
      <c r="L1012" s="25">
        <v>347.3</v>
      </c>
      <c r="M1012" s="6">
        <f t="shared" si="16"/>
        <v>694.6</v>
      </c>
      <c r="N1012" s="6"/>
      <c r="O1012" s="6" t="s">
        <v>3573</v>
      </c>
      <c r="P1012" s="15">
        <v>24.12696</v>
      </c>
      <c r="Q1012" s="18"/>
    </row>
    <row r="1013" spans="1:17" s="1" customFormat="1" ht="20.100000000000001" customHeight="1" x14ac:dyDescent="0.15">
      <c r="A1013" s="10">
        <v>1011</v>
      </c>
      <c r="B1013" s="25" t="s">
        <v>3574</v>
      </c>
      <c r="C1013" s="8" t="s">
        <v>3575</v>
      </c>
      <c r="D1013" s="31" t="s">
        <v>3576</v>
      </c>
      <c r="E1013" s="6" t="s">
        <v>198</v>
      </c>
      <c r="F1013" s="25">
        <v>1</v>
      </c>
      <c r="G1013" s="11"/>
      <c r="H1013" s="12"/>
      <c r="I1013" s="12"/>
      <c r="J1013" s="6"/>
      <c r="K1013" s="12"/>
      <c r="L1013" s="25">
        <v>120</v>
      </c>
      <c r="M1013" s="6">
        <f t="shared" si="16"/>
        <v>120</v>
      </c>
      <c r="N1013" s="6"/>
      <c r="O1013" s="6" t="s">
        <v>3577</v>
      </c>
      <c r="P1013" s="15">
        <v>1.6027199999999999</v>
      </c>
      <c r="Q1013" s="18"/>
    </row>
    <row r="1014" spans="1:17" s="1" customFormat="1" ht="20.100000000000001" customHeight="1" x14ac:dyDescent="0.15">
      <c r="A1014" s="10">
        <v>1012</v>
      </c>
      <c r="B1014" s="25" t="s">
        <v>3578</v>
      </c>
      <c r="C1014" s="8" t="s">
        <v>3579</v>
      </c>
      <c r="D1014" s="31" t="s">
        <v>3576</v>
      </c>
      <c r="E1014" s="6" t="s">
        <v>198</v>
      </c>
      <c r="F1014" s="25">
        <v>2</v>
      </c>
      <c r="G1014" s="11"/>
      <c r="H1014" s="12"/>
      <c r="I1014" s="12"/>
      <c r="J1014" s="6"/>
      <c r="K1014" s="12"/>
      <c r="L1014" s="25">
        <v>214.2</v>
      </c>
      <c r="M1014" s="6">
        <f t="shared" si="16"/>
        <v>428.4</v>
      </c>
      <c r="N1014" s="6"/>
      <c r="O1014" s="6" t="s">
        <v>3580</v>
      </c>
      <c r="P1014" s="15">
        <v>5.2660799999999997</v>
      </c>
      <c r="Q1014" s="18"/>
    </row>
    <row r="1015" spans="1:17" s="1" customFormat="1" ht="20.100000000000001" customHeight="1" x14ac:dyDescent="0.15">
      <c r="A1015" s="10">
        <v>1013</v>
      </c>
      <c r="B1015" s="25" t="s">
        <v>3581</v>
      </c>
      <c r="C1015" s="8" t="s">
        <v>3582</v>
      </c>
      <c r="D1015" s="31" t="s">
        <v>3576</v>
      </c>
      <c r="E1015" s="6" t="s">
        <v>198</v>
      </c>
      <c r="F1015" s="25">
        <v>2</v>
      </c>
      <c r="G1015" s="11"/>
      <c r="H1015" s="12"/>
      <c r="I1015" s="12"/>
      <c r="J1015" s="6"/>
      <c r="K1015" s="12"/>
      <c r="L1015" s="25">
        <v>212.8</v>
      </c>
      <c r="M1015" s="6">
        <f t="shared" si="16"/>
        <v>425.6</v>
      </c>
      <c r="N1015" s="6"/>
      <c r="O1015" s="6" t="s">
        <v>3583</v>
      </c>
      <c r="P1015" s="15">
        <v>3.8851200000000001</v>
      </c>
      <c r="Q1015" s="18"/>
    </row>
    <row r="1016" spans="1:17" s="1" customFormat="1" ht="20.100000000000001" customHeight="1" x14ac:dyDescent="0.15">
      <c r="A1016" s="10">
        <v>1014</v>
      </c>
      <c r="B1016" s="25" t="s">
        <v>3584</v>
      </c>
      <c r="C1016" s="8" t="s">
        <v>3585</v>
      </c>
      <c r="D1016" s="31" t="s">
        <v>3586</v>
      </c>
      <c r="E1016" s="6" t="s">
        <v>198</v>
      </c>
      <c r="F1016" s="25">
        <v>8</v>
      </c>
      <c r="G1016" s="11"/>
      <c r="H1016" s="12"/>
      <c r="I1016" s="12"/>
      <c r="J1016" s="6"/>
      <c r="K1016" s="12"/>
      <c r="L1016" s="25">
        <v>0.2</v>
      </c>
      <c r="M1016" s="6">
        <f t="shared" si="16"/>
        <v>1.6</v>
      </c>
      <c r="N1016" s="6"/>
      <c r="O1016" s="6" t="s">
        <v>3587</v>
      </c>
      <c r="P1016" s="15">
        <v>2.5920000000000001E-4</v>
      </c>
      <c r="Q1016" s="18"/>
    </row>
    <row r="1017" spans="1:17" s="1" customFormat="1" ht="20.100000000000001" customHeight="1" x14ac:dyDescent="0.15">
      <c r="A1017" s="10">
        <v>1015</v>
      </c>
      <c r="B1017" s="25" t="s">
        <v>3588</v>
      </c>
      <c r="C1017" s="8" t="s">
        <v>3589</v>
      </c>
      <c r="D1017" s="31" t="s">
        <v>3586</v>
      </c>
      <c r="E1017" s="6" t="s">
        <v>198</v>
      </c>
      <c r="F1017" s="25">
        <v>8</v>
      </c>
      <c r="G1017" s="11"/>
      <c r="H1017" s="12"/>
      <c r="I1017" s="12"/>
      <c r="J1017" s="6"/>
      <c r="K1017" s="12"/>
      <c r="L1017" s="25">
        <v>0.3</v>
      </c>
      <c r="M1017" s="6">
        <f t="shared" si="16"/>
        <v>2.4</v>
      </c>
      <c r="N1017" s="6"/>
      <c r="O1017" s="6" t="s">
        <v>3590</v>
      </c>
      <c r="P1017" s="15">
        <v>2.8800000000000001E-4</v>
      </c>
      <c r="Q1017" s="18"/>
    </row>
    <row r="1018" spans="1:17" s="1" customFormat="1" ht="20.100000000000001" customHeight="1" x14ac:dyDescent="0.15">
      <c r="A1018" s="10">
        <v>1016</v>
      </c>
      <c r="B1018" s="25" t="s">
        <v>3591</v>
      </c>
      <c r="C1018" s="8" t="s">
        <v>3592</v>
      </c>
      <c r="D1018" s="31" t="s">
        <v>3586</v>
      </c>
      <c r="E1018" s="6" t="s">
        <v>198</v>
      </c>
      <c r="F1018" s="25">
        <v>240</v>
      </c>
      <c r="G1018" s="11"/>
      <c r="H1018" s="12"/>
      <c r="I1018" s="12"/>
      <c r="J1018" s="6"/>
      <c r="K1018" s="12"/>
      <c r="L1018" s="25">
        <v>0.3</v>
      </c>
      <c r="M1018" s="6">
        <f t="shared" si="16"/>
        <v>72</v>
      </c>
      <c r="N1018" s="6"/>
      <c r="O1018" s="6" t="s">
        <v>3590</v>
      </c>
      <c r="P1018" s="15">
        <v>8.6400000000000001E-3</v>
      </c>
      <c r="Q1018" s="18"/>
    </row>
    <row r="1019" spans="1:17" s="1" customFormat="1" ht="20.100000000000001" customHeight="1" x14ac:dyDescent="0.15">
      <c r="A1019" s="10">
        <v>1017</v>
      </c>
      <c r="B1019" s="25" t="s">
        <v>3593</v>
      </c>
      <c r="C1019" s="8" t="s">
        <v>3594</v>
      </c>
      <c r="D1019" s="31" t="s">
        <v>3586</v>
      </c>
      <c r="E1019" s="6" t="s">
        <v>198</v>
      </c>
      <c r="F1019" s="25">
        <v>152</v>
      </c>
      <c r="G1019" s="11"/>
      <c r="H1019" s="12"/>
      <c r="I1019" s="12"/>
      <c r="J1019" s="6"/>
      <c r="K1019" s="12"/>
      <c r="L1019" s="25">
        <v>0.4</v>
      </c>
      <c r="M1019" s="6">
        <f t="shared" si="16"/>
        <v>60.800000000000004</v>
      </c>
      <c r="N1019" s="6"/>
      <c r="O1019" s="6" t="s">
        <v>3595</v>
      </c>
      <c r="P1019" s="15">
        <v>8.208E-3</v>
      </c>
      <c r="Q1019" s="18"/>
    </row>
    <row r="1020" spans="1:17" s="1" customFormat="1" ht="20.100000000000001" customHeight="1" x14ac:dyDescent="0.15">
      <c r="A1020" s="10">
        <v>1018</v>
      </c>
      <c r="B1020" s="25" t="s">
        <v>3596</v>
      </c>
      <c r="C1020" s="8" t="s">
        <v>3597</v>
      </c>
      <c r="D1020" s="31" t="s">
        <v>3586</v>
      </c>
      <c r="E1020" s="6" t="s">
        <v>198</v>
      </c>
      <c r="F1020" s="25">
        <v>124</v>
      </c>
      <c r="G1020" s="11"/>
      <c r="H1020" s="12"/>
      <c r="I1020" s="12"/>
      <c r="J1020" s="6"/>
      <c r="K1020" s="12"/>
      <c r="L1020" s="25">
        <v>0.4</v>
      </c>
      <c r="M1020" s="6">
        <f t="shared" si="16"/>
        <v>49.6</v>
      </c>
      <c r="N1020" s="6"/>
      <c r="O1020" s="6" t="s">
        <v>3598</v>
      </c>
      <c r="P1020" s="15">
        <v>5.5799999999999999E-3</v>
      </c>
      <c r="Q1020" s="18"/>
    </row>
    <row r="1021" spans="1:17" s="1" customFormat="1" ht="20.100000000000001" customHeight="1" x14ac:dyDescent="0.15">
      <c r="A1021" s="10">
        <v>1019</v>
      </c>
      <c r="B1021" s="25" t="s">
        <v>3599</v>
      </c>
      <c r="C1021" s="8" t="s">
        <v>3600</v>
      </c>
      <c r="D1021" s="31" t="s">
        <v>3601</v>
      </c>
      <c r="E1021" s="6" t="s">
        <v>198</v>
      </c>
      <c r="F1021" s="25">
        <v>14</v>
      </c>
      <c r="G1021" s="11"/>
      <c r="H1021" s="12"/>
      <c r="I1021" s="12"/>
      <c r="J1021" s="6"/>
      <c r="K1021" s="12"/>
      <c r="L1021" s="25">
        <v>66.7</v>
      </c>
      <c r="M1021" s="6">
        <f t="shared" si="16"/>
        <v>933.80000000000007</v>
      </c>
      <c r="N1021" s="6"/>
      <c r="O1021" s="6" t="s">
        <v>3602</v>
      </c>
      <c r="P1021" s="15">
        <v>2.0943999999999998</v>
      </c>
      <c r="Q1021" s="18"/>
    </row>
    <row r="1022" spans="1:17" s="1" customFormat="1" ht="20.100000000000001" customHeight="1" x14ac:dyDescent="0.15">
      <c r="A1022" s="10">
        <v>1020</v>
      </c>
      <c r="B1022" s="25" t="s">
        <v>3603</v>
      </c>
      <c r="C1022" s="8" t="s">
        <v>3604</v>
      </c>
      <c r="D1022" s="31" t="s">
        <v>3605</v>
      </c>
      <c r="E1022" s="6" t="s">
        <v>198</v>
      </c>
      <c r="F1022" s="25">
        <v>10</v>
      </c>
      <c r="G1022" s="11"/>
      <c r="H1022" s="12"/>
      <c r="I1022" s="12"/>
      <c r="J1022" s="6"/>
      <c r="K1022" s="12"/>
      <c r="L1022" s="25">
        <v>2.6</v>
      </c>
      <c r="M1022" s="35">
        <f t="shared" si="16"/>
        <v>26</v>
      </c>
      <c r="N1022" s="6"/>
      <c r="O1022" s="6" t="s">
        <v>3606</v>
      </c>
      <c r="P1022" s="15">
        <v>2.7439999999999999E-2</v>
      </c>
      <c r="Q1022" s="18"/>
    </row>
    <row r="1023" spans="1:17" ht="22.5" customHeight="1" x14ac:dyDescent="0.15">
      <c r="A1023" s="24" t="s">
        <v>34</v>
      </c>
      <c r="B1023" s="33"/>
      <c r="C1023" s="8"/>
      <c r="D1023" s="34"/>
      <c r="E1023" s="6"/>
      <c r="F1023" s="25">
        <f>SUM(F3:F1022)</f>
        <v>5791</v>
      </c>
      <c r="G1023" s="103"/>
      <c r="H1023" s="104"/>
      <c r="I1023" s="104"/>
      <c r="J1023" s="104"/>
      <c r="K1023" s="105"/>
      <c r="L1023" s="6"/>
      <c r="M1023" s="27">
        <f>SUM(M3:M1022)</f>
        <v>737308.69999999832</v>
      </c>
      <c r="N1023" s="6"/>
      <c r="O1023" s="6"/>
      <c r="P1023" s="28">
        <f>SUM(P3:P1022)</f>
        <v>2051.5952116500025</v>
      </c>
      <c r="Q1023" s="18"/>
    </row>
    <row r="1024" spans="1:17" x14ac:dyDescent="0.15">
      <c r="F1024" s="26"/>
    </row>
    <row r="1025" spans="6:6" x14ac:dyDescent="0.15">
      <c r="F1025" s="26"/>
    </row>
    <row r="1026" spans="6:6" x14ac:dyDescent="0.15">
      <c r="F1026" s="26"/>
    </row>
    <row r="1027" spans="6:6" x14ac:dyDescent="0.15">
      <c r="F1027" s="26"/>
    </row>
    <row r="1028" spans="6:6" x14ac:dyDescent="0.15">
      <c r="F1028" s="26"/>
    </row>
    <row r="1029" spans="6:6" x14ac:dyDescent="0.15">
      <c r="F1029" s="26"/>
    </row>
    <row r="1030" spans="6:6" x14ac:dyDescent="0.15">
      <c r="F1030" s="26"/>
    </row>
    <row r="1031" spans="6:6" x14ac:dyDescent="0.15">
      <c r="F1031" s="26"/>
    </row>
    <row r="1032" spans="6:6" x14ac:dyDescent="0.15">
      <c r="F1032" s="26"/>
    </row>
    <row r="1033" spans="6:6" x14ac:dyDescent="0.15">
      <c r="F1033" s="26"/>
    </row>
    <row r="1034" spans="6:6" x14ac:dyDescent="0.15">
      <c r="F1034" s="26"/>
    </row>
    <row r="1035" spans="6:6" x14ac:dyDescent="0.15">
      <c r="F1035" s="26"/>
    </row>
    <row r="1036" spans="6:6" x14ac:dyDescent="0.15">
      <c r="F1036" s="26"/>
    </row>
    <row r="1037" spans="6:6" x14ac:dyDescent="0.15">
      <c r="F1037" s="26"/>
    </row>
    <row r="1038" spans="6:6" x14ac:dyDescent="0.15">
      <c r="F1038" s="26"/>
    </row>
    <row r="1039" spans="6:6" x14ac:dyDescent="0.15">
      <c r="F1039" s="26"/>
    </row>
    <row r="1040" spans="6:6" x14ac:dyDescent="0.15">
      <c r="F1040" s="26"/>
    </row>
    <row r="1041" spans="6:6" x14ac:dyDescent="0.15">
      <c r="F1041" s="26"/>
    </row>
    <row r="1042" spans="6:6" x14ac:dyDescent="0.15">
      <c r="F1042" s="26"/>
    </row>
    <row r="1043" spans="6:6" x14ac:dyDescent="0.15">
      <c r="F1043" s="26"/>
    </row>
    <row r="1044" spans="6:6" x14ac:dyDescent="0.15">
      <c r="F1044" s="26"/>
    </row>
    <row r="1045" spans="6:6" x14ac:dyDescent="0.15">
      <c r="F1045" s="26"/>
    </row>
    <row r="1046" spans="6:6" x14ac:dyDescent="0.15">
      <c r="F1046" s="26"/>
    </row>
    <row r="1047" spans="6:6" x14ac:dyDescent="0.15">
      <c r="F1047" s="26"/>
    </row>
    <row r="1048" spans="6:6" x14ac:dyDescent="0.15">
      <c r="F1048" s="26"/>
    </row>
    <row r="1049" spans="6:6" x14ac:dyDescent="0.15">
      <c r="F1049" s="26"/>
    </row>
    <row r="1050" spans="6:6" x14ac:dyDescent="0.15">
      <c r="F1050" s="26"/>
    </row>
    <row r="1051" spans="6:6" x14ac:dyDescent="0.15">
      <c r="F1051" s="26"/>
    </row>
    <row r="1052" spans="6:6" x14ac:dyDescent="0.15">
      <c r="F1052" s="26"/>
    </row>
    <row r="1053" spans="6:6" x14ac:dyDescent="0.15">
      <c r="F1053" s="26"/>
    </row>
    <row r="1054" spans="6:6" x14ac:dyDescent="0.15">
      <c r="F1054" s="26"/>
    </row>
    <row r="1055" spans="6:6" x14ac:dyDescent="0.15">
      <c r="F1055" s="26"/>
    </row>
    <row r="1056" spans="6:6" x14ac:dyDescent="0.15">
      <c r="F1056" s="26"/>
    </row>
    <row r="1057" spans="6:6" x14ac:dyDescent="0.15">
      <c r="F1057" s="26"/>
    </row>
    <row r="1058" spans="6:6" x14ac:dyDescent="0.15">
      <c r="F1058" s="26"/>
    </row>
    <row r="1059" spans="6:6" x14ac:dyDescent="0.15">
      <c r="F1059" s="26"/>
    </row>
    <row r="1060" spans="6:6" x14ac:dyDescent="0.15">
      <c r="F1060" s="26"/>
    </row>
    <row r="1061" spans="6:6" x14ac:dyDescent="0.15">
      <c r="F1061" s="26"/>
    </row>
    <row r="1062" spans="6:6" x14ac:dyDescent="0.15">
      <c r="F1062" s="26"/>
    </row>
    <row r="1063" spans="6:6" x14ac:dyDescent="0.15">
      <c r="F1063" s="26"/>
    </row>
    <row r="1064" spans="6:6" x14ac:dyDescent="0.15">
      <c r="F1064" s="26"/>
    </row>
    <row r="1065" spans="6:6" x14ac:dyDescent="0.15">
      <c r="F1065" s="26"/>
    </row>
    <row r="1066" spans="6:6" x14ac:dyDescent="0.15">
      <c r="F1066" s="26"/>
    </row>
    <row r="1067" spans="6:6" x14ac:dyDescent="0.15">
      <c r="F1067" s="26"/>
    </row>
    <row r="1068" spans="6:6" x14ac:dyDescent="0.15">
      <c r="F1068" s="26"/>
    </row>
    <row r="1069" spans="6:6" x14ac:dyDescent="0.15">
      <c r="F1069" s="26"/>
    </row>
    <row r="1070" spans="6:6" x14ac:dyDescent="0.15">
      <c r="F1070" s="26"/>
    </row>
    <row r="1071" spans="6:6" x14ac:dyDescent="0.15">
      <c r="F1071" s="26"/>
    </row>
    <row r="1072" spans="6:6" x14ac:dyDescent="0.15">
      <c r="F1072" s="26"/>
    </row>
    <row r="1073" spans="6:6" x14ac:dyDescent="0.15">
      <c r="F1073" s="26"/>
    </row>
    <row r="1074" spans="6:6" x14ac:dyDescent="0.15">
      <c r="F1074" s="26"/>
    </row>
    <row r="1075" spans="6:6" x14ac:dyDescent="0.15">
      <c r="F1075" s="26"/>
    </row>
    <row r="1076" spans="6:6" x14ac:dyDescent="0.15">
      <c r="F1076" s="26"/>
    </row>
    <row r="1077" spans="6:6" x14ac:dyDescent="0.15">
      <c r="F1077" s="26"/>
    </row>
    <row r="1078" spans="6:6" x14ac:dyDescent="0.15">
      <c r="F1078" s="26"/>
    </row>
    <row r="1079" spans="6:6" x14ac:dyDescent="0.15">
      <c r="F1079" s="26"/>
    </row>
    <row r="1080" spans="6:6" x14ac:dyDescent="0.15">
      <c r="F1080" s="26"/>
    </row>
    <row r="1081" spans="6:6" x14ac:dyDescent="0.15">
      <c r="F1081" s="26"/>
    </row>
    <row r="1082" spans="6:6" x14ac:dyDescent="0.15">
      <c r="F1082" s="26"/>
    </row>
    <row r="1083" spans="6:6" x14ac:dyDescent="0.15">
      <c r="F1083" s="26"/>
    </row>
    <row r="1084" spans="6:6" x14ac:dyDescent="0.15">
      <c r="F1084" s="26"/>
    </row>
    <row r="1085" spans="6:6" x14ac:dyDescent="0.15">
      <c r="F1085" s="26"/>
    </row>
    <row r="1086" spans="6:6" x14ac:dyDescent="0.15">
      <c r="F1086" s="26"/>
    </row>
    <row r="1087" spans="6:6" x14ac:dyDescent="0.15">
      <c r="F1087" s="26"/>
    </row>
    <row r="1088" spans="6:6" x14ac:dyDescent="0.15">
      <c r="F1088" s="26"/>
    </row>
    <row r="1089" spans="6:6" x14ac:dyDescent="0.15">
      <c r="F1089" s="26"/>
    </row>
    <row r="1090" spans="6:6" x14ac:dyDescent="0.15">
      <c r="F1090" s="26"/>
    </row>
    <row r="1091" spans="6:6" x14ac:dyDescent="0.15">
      <c r="F1091" s="26"/>
    </row>
    <row r="1092" spans="6:6" x14ac:dyDescent="0.15">
      <c r="F1092" s="26"/>
    </row>
    <row r="1093" spans="6:6" x14ac:dyDescent="0.15">
      <c r="F1093" s="26"/>
    </row>
    <row r="1094" spans="6:6" x14ac:dyDescent="0.15">
      <c r="F1094" s="26"/>
    </row>
    <row r="1095" spans="6:6" x14ac:dyDescent="0.15">
      <c r="F1095" s="26"/>
    </row>
    <row r="1096" spans="6:6" x14ac:dyDescent="0.15">
      <c r="F1096" s="26"/>
    </row>
    <row r="1097" spans="6:6" x14ac:dyDescent="0.15">
      <c r="F1097" s="26"/>
    </row>
    <row r="1098" spans="6:6" x14ac:dyDescent="0.15">
      <c r="F1098" s="26"/>
    </row>
    <row r="1099" spans="6:6" x14ac:dyDescent="0.15">
      <c r="F1099" s="26"/>
    </row>
    <row r="1100" spans="6:6" x14ac:dyDescent="0.15">
      <c r="F1100" s="26"/>
    </row>
    <row r="1101" spans="6:6" x14ac:dyDescent="0.15">
      <c r="F1101" s="26"/>
    </row>
    <row r="1102" spans="6:6" x14ac:dyDescent="0.15">
      <c r="F1102" s="26"/>
    </row>
    <row r="1103" spans="6:6" x14ac:dyDescent="0.15">
      <c r="F1103" s="26"/>
    </row>
    <row r="1104" spans="6:6" x14ac:dyDescent="0.15">
      <c r="F1104" s="26"/>
    </row>
    <row r="1105" spans="6:6" x14ac:dyDescent="0.15">
      <c r="F1105" s="26"/>
    </row>
    <row r="1106" spans="6:6" x14ac:dyDescent="0.15">
      <c r="F1106" s="26"/>
    </row>
    <row r="1107" spans="6:6" x14ac:dyDescent="0.15">
      <c r="F1107" s="26"/>
    </row>
    <row r="1108" spans="6:6" x14ac:dyDescent="0.15">
      <c r="F1108" s="26"/>
    </row>
    <row r="1109" spans="6:6" x14ac:dyDescent="0.15">
      <c r="F1109" s="26"/>
    </row>
    <row r="1110" spans="6:6" x14ac:dyDescent="0.15">
      <c r="F1110" s="26"/>
    </row>
    <row r="1111" spans="6:6" x14ac:dyDescent="0.15">
      <c r="F1111" s="26"/>
    </row>
    <row r="1112" spans="6:6" x14ac:dyDescent="0.15">
      <c r="F1112" s="26"/>
    </row>
    <row r="1113" spans="6:6" x14ac:dyDescent="0.15">
      <c r="F1113" s="26"/>
    </row>
    <row r="1114" spans="6:6" x14ac:dyDescent="0.15">
      <c r="F1114" s="26"/>
    </row>
    <row r="1115" spans="6:6" x14ac:dyDescent="0.15">
      <c r="F1115" s="26"/>
    </row>
    <row r="1116" spans="6:6" x14ac:dyDescent="0.15">
      <c r="F1116" s="26"/>
    </row>
    <row r="1117" spans="6:6" x14ac:dyDescent="0.15">
      <c r="F1117" s="26"/>
    </row>
    <row r="1118" spans="6:6" x14ac:dyDescent="0.15">
      <c r="F1118" s="26"/>
    </row>
    <row r="1119" spans="6:6" x14ac:dyDescent="0.15">
      <c r="F1119" s="26"/>
    </row>
    <row r="1120" spans="6:6" x14ac:dyDescent="0.15">
      <c r="F1120" s="26"/>
    </row>
    <row r="1121" spans="6:6" x14ac:dyDescent="0.15">
      <c r="F1121" s="26"/>
    </row>
    <row r="1122" spans="6:6" x14ac:dyDescent="0.15">
      <c r="F1122" s="26"/>
    </row>
    <row r="1123" spans="6:6" x14ac:dyDescent="0.15">
      <c r="F1123" s="26"/>
    </row>
    <row r="1124" spans="6:6" x14ac:dyDescent="0.15">
      <c r="F1124" s="26"/>
    </row>
    <row r="1125" spans="6:6" x14ac:dyDescent="0.15">
      <c r="F1125" s="26"/>
    </row>
    <row r="1126" spans="6:6" x14ac:dyDescent="0.15">
      <c r="F1126" s="26"/>
    </row>
    <row r="1127" spans="6:6" x14ac:dyDescent="0.15">
      <c r="F1127" s="26"/>
    </row>
    <row r="1128" spans="6:6" x14ac:dyDescent="0.15">
      <c r="F1128" s="26"/>
    </row>
    <row r="1129" spans="6:6" x14ac:dyDescent="0.15">
      <c r="F1129" s="26"/>
    </row>
    <row r="1130" spans="6:6" x14ac:dyDescent="0.15">
      <c r="F1130" s="26"/>
    </row>
    <row r="1131" spans="6:6" x14ac:dyDescent="0.15">
      <c r="F1131" s="26"/>
    </row>
    <row r="1132" spans="6:6" x14ac:dyDescent="0.15">
      <c r="F1132" s="26"/>
    </row>
    <row r="1133" spans="6:6" x14ac:dyDescent="0.15">
      <c r="F1133" s="26"/>
    </row>
    <row r="1134" spans="6:6" x14ac:dyDescent="0.15">
      <c r="F1134" s="26"/>
    </row>
    <row r="1135" spans="6:6" x14ac:dyDescent="0.15">
      <c r="F1135" s="26"/>
    </row>
    <row r="1136" spans="6:6" x14ac:dyDescent="0.15">
      <c r="F1136" s="26"/>
    </row>
    <row r="1137" spans="6:6" x14ac:dyDescent="0.15">
      <c r="F1137" s="26"/>
    </row>
    <row r="1138" spans="6:6" x14ac:dyDescent="0.15">
      <c r="F1138" s="26"/>
    </row>
    <row r="1139" spans="6:6" x14ac:dyDescent="0.15">
      <c r="F1139" s="26"/>
    </row>
    <row r="1140" spans="6:6" x14ac:dyDescent="0.15">
      <c r="F1140" s="26"/>
    </row>
    <row r="1141" spans="6:6" x14ac:dyDescent="0.15">
      <c r="F1141" s="26"/>
    </row>
    <row r="1142" spans="6:6" x14ac:dyDescent="0.15">
      <c r="F1142" s="26"/>
    </row>
    <row r="1143" spans="6:6" x14ac:dyDescent="0.15">
      <c r="F1143" s="26"/>
    </row>
    <row r="1144" spans="6:6" x14ac:dyDescent="0.15">
      <c r="F1144" s="26"/>
    </row>
    <row r="1145" spans="6:6" x14ac:dyDescent="0.15">
      <c r="F1145" s="26"/>
    </row>
    <row r="1146" spans="6:6" x14ac:dyDescent="0.15">
      <c r="F1146" s="26"/>
    </row>
    <row r="1147" spans="6:6" x14ac:dyDescent="0.15">
      <c r="F1147" s="26"/>
    </row>
    <row r="1148" spans="6:6" x14ac:dyDescent="0.15">
      <c r="F1148" s="26"/>
    </row>
    <row r="1149" spans="6:6" x14ac:dyDescent="0.15">
      <c r="F1149" s="26"/>
    </row>
    <row r="1150" spans="6:6" x14ac:dyDescent="0.15">
      <c r="F1150" s="26"/>
    </row>
    <row r="1151" spans="6:6" x14ac:dyDescent="0.15">
      <c r="F1151" s="26"/>
    </row>
    <row r="1152" spans="6:6" x14ac:dyDescent="0.15">
      <c r="F1152" s="26"/>
    </row>
    <row r="1153" spans="6:6" x14ac:dyDescent="0.15">
      <c r="F1153" s="26"/>
    </row>
    <row r="1154" spans="6:6" x14ac:dyDescent="0.15">
      <c r="F1154" s="26"/>
    </row>
    <row r="1155" spans="6:6" x14ac:dyDescent="0.15">
      <c r="F1155" s="26"/>
    </row>
    <row r="1156" spans="6:6" x14ac:dyDescent="0.15">
      <c r="F1156" s="26"/>
    </row>
    <row r="1157" spans="6:6" x14ac:dyDescent="0.15">
      <c r="F1157" s="26"/>
    </row>
    <row r="1158" spans="6:6" x14ac:dyDescent="0.15">
      <c r="F1158" s="26"/>
    </row>
    <row r="1159" spans="6:6" x14ac:dyDescent="0.15">
      <c r="F1159" s="26"/>
    </row>
    <row r="1160" spans="6:6" x14ac:dyDescent="0.15">
      <c r="F1160" s="26"/>
    </row>
    <row r="1161" spans="6:6" x14ac:dyDescent="0.15">
      <c r="F1161" s="26"/>
    </row>
    <row r="1162" spans="6:6" x14ac:dyDescent="0.15">
      <c r="F1162" s="26"/>
    </row>
    <row r="1163" spans="6:6" x14ac:dyDescent="0.15">
      <c r="F1163" s="26"/>
    </row>
    <row r="1164" spans="6:6" x14ac:dyDescent="0.15">
      <c r="F1164" s="26"/>
    </row>
    <row r="1165" spans="6:6" x14ac:dyDescent="0.15">
      <c r="F1165" s="26"/>
    </row>
    <row r="1166" spans="6:6" x14ac:dyDescent="0.15">
      <c r="F1166" s="26"/>
    </row>
    <row r="1167" spans="6:6" x14ac:dyDescent="0.15">
      <c r="F1167" s="26"/>
    </row>
    <row r="1168" spans="6:6" x14ac:dyDescent="0.15">
      <c r="F1168" s="26"/>
    </row>
    <row r="1169" spans="6:6" x14ac:dyDescent="0.15">
      <c r="F1169" s="26"/>
    </row>
    <row r="1170" spans="6:6" x14ac:dyDescent="0.15">
      <c r="F1170" s="26"/>
    </row>
    <row r="1171" spans="6:6" x14ac:dyDescent="0.15">
      <c r="F1171" s="26"/>
    </row>
    <row r="1172" spans="6:6" x14ac:dyDescent="0.15">
      <c r="F1172" s="26"/>
    </row>
    <row r="1173" spans="6:6" x14ac:dyDescent="0.15">
      <c r="F1173" s="26"/>
    </row>
    <row r="1174" spans="6:6" x14ac:dyDescent="0.15">
      <c r="F1174" s="26"/>
    </row>
    <row r="1175" spans="6:6" x14ac:dyDescent="0.15">
      <c r="F1175" s="26"/>
    </row>
    <row r="1176" spans="6:6" x14ac:dyDescent="0.15">
      <c r="F1176" s="26"/>
    </row>
    <row r="1177" spans="6:6" x14ac:dyDescent="0.15">
      <c r="F1177" s="26"/>
    </row>
    <row r="1178" spans="6:6" x14ac:dyDescent="0.15">
      <c r="F1178" s="26"/>
    </row>
    <row r="1179" spans="6:6" x14ac:dyDescent="0.15">
      <c r="F1179" s="26"/>
    </row>
    <row r="1180" spans="6:6" x14ac:dyDescent="0.15">
      <c r="F1180" s="26"/>
    </row>
    <row r="1181" spans="6:6" x14ac:dyDescent="0.15">
      <c r="F1181" s="26"/>
    </row>
    <row r="1182" spans="6:6" x14ac:dyDescent="0.15">
      <c r="F1182" s="26"/>
    </row>
    <row r="1183" spans="6:6" x14ac:dyDescent="0.15">
      <c r="F1183" s="26"/>
    </row>
    <row r="1184" spans="6:6" x14ac:dyDescent="0.15">
      <c r="F1184" s="26"/>
    </row>
    <row r="1185" spans="6:6" x14ac:dyDescent="0.15">
      <c r="F1185" s="26"/>
    </row>
    <row r="1186" spans="6:6" x14ac:dyDescent="0.15">
      <c r="F1186" s="26"/>
    </row>
    <row r="1187" spans="6:6" x14ac:dyDescent="0.15">
      <c r="F1187" s="26"/>
    </row>
    <row r="1188" spans="6:6" x14ac:dyDescent="0.15">
      <c r="F1188" s="26"/>
    </row>
    <row r="1189" spans="6:6" x14ac:dyDescent="0.15">
      <c r="F1189" s="26"/>
    </row>
    <row r="1190" spans="6:6" x14ac:dyDescent="0.15">
      <c r="F1190" s="26"/>
    </row>
    <row r="1191" spans="6:6" x14ac:dyDescent="0.15">
      <c r="F1191" s="26"/>
    </row>
    <row r="1192" spans="6:6" x14ac:dyDescent="0.15">
      <c r="F1192" s="26"/>
    </row>
    <row r="1193" spans="6:6" x14ac:dyDescent="0.15">
      <c r="F1193" s="26"/>
    </row>
    <row r="1194" spans="6:6" x14ac:dyDescent="0.15">
      <c r="F1194" s="26"/>
    </row>
    <row r="1195" spans="6:6" x14ac:dyDescent="0.15">
      <c r="F1195" s="26"/>
    </row>
    <row r="1196" spans="6:6" x14ac:dyDescent="0.15">
      <c r="F1196" s="26"/>
    </row>
    <row r="1197" spans="6:6" x14ac:dyDescent="0.15">
      <c r="F1197" s="26"/>
    </row>
    <row r="1198" spans="6:6" x14ac:dyDescent="0.15">
      <c r="F1198" s="26"/>
    </row>
    <row r="1199" spans="6:6" x14ac:dyDescent="0.15">
      <c r="F1199" s="26"/>
    </row>
    <row r="1200" spans="6:6" x14ac:dyDescent="0.15">
      <c r="F1200" s="26"/>
    </row>
    <row r="1201" spans="6:6" x14ac:dyDescent="0.15">
      <c r="F1201" s="26"/>
    </row>
    <row r="1202" spans="6:6" x14ac:dyDescent="0.15">
      <c r="F1202" s="26"/>
    </row>
    <row r="1203" spans="6:6" x14ac:dyDescent="0.15">
      <c r="F1203" s="26"/>
    </row>
    <row r="1204" spans="6:6" x14ac:dyDescent="0.15">
      <c r="F1204" s="26"/>
    </row>
    <row r="1205" spans="6:6" x14ac:dyDescent="0.15">
      <c r="F1205" s="26"/>
    </row>
    <row r="1206" spans="6:6" x14ac:dyDescent="0.15">
      <c r="F1206" s="26"/>
    </row>
    <row r="1207" spans="6:6" x14ac:dyDescent="0.15">
      <c r="F1207" s="26"/>
    </row>
    <row r="1208" spans="6:6" x14ac:dyDescent="0.15">
      <c r="F1208" s="26"/>
    </row>
    <row r="1209" spans="6:6" x14ac:dyDescent="0.15">
      <c r="F1209" s="26"/>
    </row>
    <row r="1210" spans="6:6" x14ac:dyDescent="0.15">
      <c r="F1210" s="26"/>
    </row>
    <row r="1211" spans="6:6" x14ac:dyDescent="0.15">
      <c r="F1211" s="26"/>
    </row>
    <row r="1212" spans="6:6" x14ac:dyDescent="0.15">
      <c r="F1212" s="26"/>
    </row>
    <row r="1213" spans="6:6" x14ac:dyDescent="0.15">
      <c r="F1213" s="26"/>
    </row>
    <row r="1214" spans="6:6" x14ac:dyDescent="0.15">
      <c r="F1214" s="26"/>
    </row>
    <row r="1215" spans="6:6" x14ac:dyDescent="0.15">
      <c r="F1215" s="26"/>
    </row>
    <row r="1216" spans="6:6" x14ac:dyDescent="0.15">
      <c r="F1216" s="26"/>
    </row>
    <row r="1217" spans="6:6" x14ac:dyDescent="0.15">
      <c r="F1217" s="26"/>
    </row>
    <row r="1218" spans="6:6" x14ac:dyDescent="0.15">
      <c r="F1218" s="26"/>
    </row>
    <row r="1219" spans="6:6" x14ac:dyDescent="0.15">
      <c r="F1219" s="26"/>
    </row>
    <row r="1220" spans="6:6" x14ac:dyDescent="0.15">
      <c r="F1220" s="26"/>
    </row>
    <row r="1221" spans="6:6" x14ac:dyDescent="0.15">
      <c r="F1221" s="26"/>
    </row>
    <row r="1222" spans="6:6" x14ac:dyDescent="0.15">
      <c r="F1222" s="26"/>
    </row>
    <row r="1223" spans="6:6" x14ac:dyDescent="0.15">
      <c r="F1223" s="26"/>
    </row>
    <row r="1224" spans="6:6" x14ac:dyDescent="0.15">
      <c r="F1224" s="26"/>
    </row>
    <row r="1225" spans="6:6" x14ac:dyDescent="0.15">
      <c r="F1225" s="26"/>
    </row>
    <row r="1226" spans="6:6" x14ac:dyDescent="0.15">
      <c r="F1226" s="26"/>
    </row>
    <row r="1227" spans="6:6" x14ac:dyDescent="0.15">
      <c r="F1227" s="26"/>
    </row>
    <row r="1228" spans="6:6" x14ac:dyDescent="0.15">
      <c r="F1228" s="26"/>
    </row>
    <row r="1229" spans="6:6" x14ac:dyDescent="0.15">
      <c r="F1229" s="26"/>
    </row>
    <row r="1230" spans="6:6" x14ac:dyDescent="0.15">
      <c r="F1230" s="26"/>
    </row>
    <row r="1231" spans="6:6" x14ac:dyDescent="0.15">
      <c r="F1231" s="26"/>
    </row>
    <row r="1232" spans="6:6" x14ac:dyDescent="0.15">
      <c r="F1232" s="26"/>
    </row>
    <row r="1233" spans="6:6" x14ac:dyDescent="0.15">
      <c r="F1233" s="26"/>
    </row>
    <row r="1234" spans="6:6" x14ac:dyDescent="0.15">
      <c r="F1234" s="26"/>
    </row>
    <row r="1235" spans="6:6" x14ac:dyDescent="0.15">
      <c r="F1235" s="26"/>
    </row>
    <row r="1236" spans="6:6" x14ac:dyDescent="0.15">
      <c r="F1236" s="26"/>
    </row>
    <row r="1237" spans="6:6" x14ac:dyDescent="0.15">
      <c r="F1237" s="26"/>
    </row>
    <row r="1238" spans="6:6" x14ac:dyDescent="0.15">
      <c r="F1238" s="26"/>
    </row>
    <row r="1239" spans="6:6" x14ac:dyDescent="0.15">
      <c r="F1239" s="26"/>
    </row>
    <row r="1240" spans="6:6" x14ac:dyDescent="0.15">
      <c r="F1240" s="26"/>
    </row>
    <row r="1241" spans="6:6" x14ac:dyDescent="0.15">
      <c r="F1241" s="26"/>
    </row>
    <row r="1242" spans="6:6" x14ac:dyDescent="0.15">
      <c r="F1242" s="26"/>
    </row>
    <row r="1243" spans="6:6" x14ac:dyDescent="0.15">
      <c r="F1243" s="26"/>
    </row>
    <row r="1244" spans="6:6" x14ac:dyDescent="0.15">
      <c r="F1244" s="26"/>
    </row>
    <row r="1245" spans="6:6" x14ac:dyDescent="0.15">
      <c r="F1245" s="26"/>
    </row>
    <row r="1246" spans="6:6" x14ac:dyDescent="0.15">
      <c r="F1246" s="26"/>
    </row>
    <row r="1247" spans="6:6" x14ac:dyDescent="0.15">
      <c r="F1247" s="26"/>
    </row>
    <row r="1248" spans="6:6" x14ac:dyDescent="0.15">
      <c r="F1248" s="26"/>
    </row>
    <row r="1249" spans="6:6" x14ac:dyDescent="0.15">
      <c r="F1249" s="26"/>
    </row>
    <row r="1250" spans="6:6" x14ac:dyDescent="0.15">
      <c r="F1250" s="26"/>
    </row>
    <row r="1251" spans="6:6" x14ac:dyDescent="0.15">
      <c r="F1251" s="26"/>
    </row>
    <row r="1252" spans="6:6" x14ac:dyDescent="0.15">
      <c r="F1252" s="26"/>
    </row>
    <row r="1253" spans="6:6" x14ac:dyDescent="0.15">
      <c r="F1253" s="26"/>
    </row>
    <row r="1254" spans="6:6" x14ac:dyDescent="0.15">
      <c r="F1254" s="26"/>
    </row>
    <row r="1255" spans="6:6" x14ac:dyDescent="0.15">
      <c r="F1255" s="26"/>
    </row>
    <row r="1256" spans="6:6" x14ac:dyDescent="0.15">
      <c r="F1256" s="26"/>
    </row>
    <row r="1257" spans="6:6" x14ac:dyDescent="0.15">
      <c r="F1257" s="26"/>
    </row>
    <row r="1258" spans="6:6" x14ac:dyDescent="0.15">
      <c r="F1258" s="26"/>
    </row>
    <row r="1259" spans="6:6" x14ac:dyDescent="0.15">
      <c r="F1259" s="26"/>
    </row>
    <row r="1260" spans="6:6" x14ac:dyDescent="0.15">
      <c r="F1260" s="26"/>
    </row>
    <row r="1261" spans="6:6" x14ac:dyDescent="0.15">
      <c r="F1261" s="26"/>
    </row>
    <row r="1262" spans="6:6" x14ac:dyDescent="0.15">
      <c r="F1262" s="26"/>
    </row>
    <row r="1263" spans="6:6" x14ac:dyDescent="0.15">
      <c r="F1263" s="26"/>
    </row>
    <row r="1264" spans="6:6" x14ac:dyDescent="0.15">
      <c r="F1264" s="26"/>
    </row>
    <row r="1265" spans="6:6" x14ac:dyDescent="0.15">
      <c r="F1265" s="26"/>
    </row>
    <row r="1266" spans="6:6" x14ac:dyDescent="0.15">
      <c r="F1266" s="26"/>
    </row>
    <row r="1267" spans="6:6" x14ac:dyDescent="0.15">
      <c r="F1267" s="26"/>
    </row>
    <row r="1268" spans="6:6" x14ac:dyDescent="0.15">
      <c r="F1268" s="26"/>
    </row>
    <row r="1269" spans="6:6" x14ac:dyDescent="0.15">
      <c r="F1269" s="26"/>
    </row>
    <row r="1270" spans="6:6" x14ac:dyDescent="0.15">
      <c r="F1270" s="26"/>
    </row>
    <row r="1271" spans="6:6" x14ac:dyDescent="0.15">
      <c r="F1271" s="26"/>
    </row>
    <row r="1272" spans="6:6" x14ac:dyDescent="0.15">
      <c r="F1272" s="26"/>
    </row>
    <row r="1273" spans="6:6" x14ac:dyDescent="0.15">
      <c r="F1273" s="26"/>
    </row>
    <row r="1274" spans="6:6" x14ac:dyDescent="0.15">
      <c r="F1274" s="26"/>
    </row>
    <row r="1275" spans="6:6" x14ac:dyDescent="0.15">
      <c r="F1275" s="26"/>
    </row>
    <row r="1276" spans="6:6" x14ac:dyDescent="0.15">
      <c r="F1276" s="26"/>
    </row>
    <row r="1277" spans="6:6" x14ac:dyDescent="0.15">
      <c r="F1277" s="26"/>
    </row>
    <row r="1278" spans="6:6" x14ac:dyDescent="0.15">
      <c r="F1278" s="26"/>
    </row>
    <row r="1279" spans="6:6" x14ac:dyDescent="0.15">
      <c r="F1279" s="26"/>
    </row>
    <row r="1280" spans="6:6" x14ac:dyDescent="0.15">
      <c r="F1280" s="26"/>
    </row>
    <row r="1281" spans="6:6" x14ac:dyDescent="0.15">
      <c r="F1281" s="26"/>
    </row>
    <row r="1282" spans="6:6" x14ac:dyDescent="0.15">
      <c r="F1282" s="26"/>
    </row>
    <row r="1283" spans="6:6" x14ac:dyDescent="0.15">
      <c r="F1283" s="26"/>
    </row>
    <row r="1284" spans="6:6" x14ac:dyDescent="0.15">
      <c r="F1284" s="26"/>
    </row>
    <row r="1285" spans="6:6" x14ac:dyDescent="0.15">
      <c r="F1285" s="26"/>
    </row>
    <row r="1286" spans="6:6" x14ac:dyDescent="0.15">
      <c r="F1286" s="26"/>
    </row>
    <row r="1287" spans="6:6" x14ac:dyDescent="0.15">
      <c r="F1287" s="26"/>
    </row>
    <row r="1288" spans="6:6" x14ac:dyDescent="0.15">
      <c r="F1288" s="26"/>
    </row>
    <row r="1289" spans="6:6" x14ac:dyDescent="0.15">
      <c r="F1289" s="26"/>
    </row>
    <row r="1290" spans="6:6" x14ac:dyDescent="0.15">
      <c r="F1290" s="26"/>
    </row>
    <row r="1291" spans="6:6" x14ac:dyDescent="0.15">
      <c r="F1291" s="26"/>
    </row>
    <row r="1292" spans="6:6" x14ac:dyDescent="0.15">
      <c r="F1292" s="26"/>
    </row>
    <row r="1293" spans="6:6" x14ac:dyDescent="0.15">
      <c r="F1293" s="26"/>
    </row>
    <row r="1294" spans="6:6" x14ac:dyDescent="0.15">
      <c r="F1294" s="26"/>
    </row>
    <row r="1295" spans="6:6" x14ac:dyDescent="0.15">
      <c r="F1295" s="26"/>
    </row>
    <row r="1296" spans="6:6" x14ac:dyDescent="0.15">
      <c r="F1296" s="26"/>
    </row>
    <row r="1297" spans="6:6" x14ac:dyDescent="0.15">
      <c r="F1297" s="26"/>
    </row>
    <row r="1298" spans="6:6" x14ac:dyDescent="0.15">
      <c r="F1298" s="26"/>
    </row>
    <row r="1299" spans="6:6" x14ac:dyDescent="0.15">
      <c r="F1299" s="26"/>
    </row>
    <row r="1300" spans="6:6" x14ac:dyDescent="0.15">
      <c r="F1300" s="26"/>
    </row>
    <row r="1301" spans="6:6" x14ac:dyDescent="0.15">
      <c r="F1301" s="26"/>
    </row>
    <row r="1302" spans="6:6" x14ac:dyDescent="0.15">
      <c r="F1302" s="26"/>
    </row>
    <row r="1303" spans="6:6" x14ac:dyDescent="0.15">
      <c r="F1303" s="26"/>
    </row>
    <row r="1304" spans="6:6" x14ac:dyDescent="0.15">
      <c r="F1304" s="26"/>
    </row>
    <row r="1305" spans="6:6" x14ac:dyDescent="0.15">
      <c r="F1305" s="26"/>
    </row>
    <row r="1306" spans="6:6" x14ac:dyDescent="0.15">
      <c r="F1306" s="26"/>
    </row>
    <row r="1307" spans="6:6" x14ac:dyDescent="0.15">
      <c r="F1307" s="26"/>
    </row>
    <row r="1308" spans="6:6" x14ac:dyDescent="0.15">
      <c r="F1308" s="26"/>
    </row>
    <row r="1309" spans="6:6" x14ac:dyDescent="0.15">
      <c r="F1309" s="26"/>
    </row>
    <row r="1310" spans="6:6" x14ac:dyDescent="0.15">
      <c r="F1310" s="26"/>
    </row>
    <row r="1311" spans="6:6" x14ac:dyDescent="0.15">
      <c r="F1311" s="26"/>
    </row>
    <row r="1312" spans="6:6" x14ac:dyDescent="0.15">
      <c r="F1312" s="26"/>
    </row>
    <row r="1313" spans="6:6" x14ac:dyDescent="0.15">
      <c r="F1313" s="26"/>
    </row>
    <row r="1314" spans="6:6" x14ac:dyDescent="0.15">
      <c r="F1314" s="26"/>
    </row>
    <row r="1315" spans="6:6" x14ac:dyDescent="0.15">
      <c r="F1315" s="26"/>
    </row>
    <row r="1316" spans="6:6" x14ac:dyDescent="0.15">
      <c r="F1316" s="26"/>
    </row>
    <row r="1317" spans="6:6" x14ac:dyDescent="0.15">
      <c r="F1317" s="26"/>
    </row>
    <row r="1318" spans="6:6" x14ac:dyDescent="0.15">
      <c r="F1318" s="26"/>
    </row>
    <row r="1319" spans="6:6" x14ac:dyDescent="0.15">
      <c r="F1319" s="26"/>
    </row>
    <row r="1320" spans="6:6" x14ac:dyDescent="0.15">
      <c r="F1320" s="26"/>
    </row>
    <row r="1321" spans="6:6" x14ac:dyDescent="0.15">
      <c r="F1321" s="26"/>
    </row>
    <row r="1322" spans="6:6" x14ac:dyDescent="0.15">
      <c r="F1322" s="26"/>
    </row>
    <row r="1323" spans="6:6" x14ac:dyDescent="0.15">
      <c r="F1323" s="26"/>
    </row>
    <row r="1324" spans="6:6" x14ac:dyDescent="0.15">
      <c r="F1324" s="26"/>
    </row>
    <row r="1325" spans="6:6" x14ac:dyDescent="0.15">
      <c r="F1325" s="26"/>
    </row>
    <row r="1326" spans="6:6" x14ac:dyDescent="0.15">
      <c r="F1326" s="26"/>
    </row>
    <row r="1327" spans="6:6" x14ac:dyDescent="0.15">
      <c r="F1327" s="26"/>
    </row>
    <row r="1328" spans="6:6" x14ac:dyDescent="0.15">
      <c r="F1328" s="26"/>
    </row>
    <row r="1329" spans="6:6" x14ac:dyDescent="0.15">
      <c r="F1329" s="26"/>
    </row>
    <row r="1330" spans="6:6" x14ac:dyDescent="0.15">
      <c r="F1330" s="26"/>
    </row>
    <row r="1331" spans="6:6" x14ac:dyDescent="0.15">
      <c r="F1331" s="26"/>
    </row>
    <row r="1332" spans="6:6" x14ac:dyDescent="0.15">
      <c r="F1332" s="26"/>
    </row>
    <row r="1333" spans="6:6" x14ac:dyDescent="0.15">
      <c r="F1333" s="26"/>
    </row>
    <row r="1334" spans="6:6" x14ac:dyDescent="0.15">
      <c r="F1334" s="26"/>
    </row>
    <row r="1335" spans="6:6" x14ac:dyDescent="0.15">
      <c r="F1335" s="26"/>
    </row>
    <row r="1336" spans="6:6" x14ac:dyDescent="0.15">
      <c r="F1336" s="26"/>
    </row>
    <row r="1337" spans="6:6" x14ac:dyDescent="0.15">
      <c r="F1337" s="26"/>
    </row>
    <row r="1338" spans="6:6" x14ac:dyDescent="0.15">
      <c r="F1338" s="26"/>
    </row>
    <row r="1339" spans="6:6" x14ac:dyDescent="0.15">
      <c r="F1339" s="26"/>
    </row>
    <row r="1340" spans="6:6" x14ac:dyDescent="0.15">
      <c r="F1340" s="26"/>
    </row>
    <row r="1341" spans="6:6" x14ac:dyDescent="0.15">
      <c r="F1341" s="26"/>
    </row>
    <row r="1342" spans="6:6" x14ac:dyDescent="0.15">
      <c r="F1342" s="26"/>
    </row>
    <row r="1343" spans="6:6" x14ac:dyDescent="0.15">
      <c r="F1343" s="26"/>
    </row>
    <row r="1344" spans="6:6" x14ac:dyDescent="0.15">
      <c r="F1344" s="26"/>
    </row>
    <row r="1345" spans="6:6" x14ac:dyDescent="0.15">
      <c r="F1345" s="26"/>
    </row>
    <row r="1346" spans="6:6" x14ac:dyDescent="0.15">
      <c r="F1346" s="26"/>
    </row>
    <row r="1347" spans="6:6" x14ac:dyDescent="0.15">
      <c r="F1347" s="26"/>
    </row>
    <row r="1348" spans="6:6" x14ac:dyDescent="0.15">
      <c r="F1348" s="26"/>
    </row>
    <row r="1349" spans="6:6" x14ac:dyDescent="0.15">
      <c r="F1349" s="26"/>
    </row>
    <row r="1350" spans="6:6" x14ac:dyDescent="0.15">
      <c r="F1350" s="26"/>
    </row>
    <row r="1351" spans="6:6" x14ac:dyDescent="0.15">
      <c r="F1351" s="26"/>
    </row>
    <row r="1352" spans="6:6" x14ac:dyDescent="0.15">
      <c r="F1352" s="26"/>
    </row>
    <row r="1353" spans="6:6" x14ac:dyDescent="0.15">
      <c r="F1353" s="26"/>
    </row>
    <row r="1354" spans="6:6" x14ac:dyDescent="0.15">
      <c r="F1354" s="26"/>
    </row>
    <row r="1355" spans="6:6" x14ac:dyDescent="0.15">
      <c r="F1355" s="26"/>
    </row>
    <row r="1356" spans="6:6" x14ac:dyDescent="0.15">
      <c r="F1356" s="26"/>
    </row>
    <row r="1357" spans="6:6" x14ac:dyDescent="0.15">
      <c r="F1357" s="26"/>
    </row>
    <row r="1358" spans="6:6" x14ac:dyDescent="0.15">
      <c r="F1358" s="26"/>
    </row>
    <row r="1359" spans="6:6" x14ac:dyDescent="0.15">
      <c r="F1359" s="26"/>
    </row>
    <row r="1360" spans="6:6" x14ac:dyDescent="0.15">
      <c r="F1360" s="26"/>
    </row>
    <row r="1361" spans="6:6" x14ac:dyDescent="0.15">
      <c r="F1361" s="26"/>
    </row>
    <row r="1362" spans="6:6" x14ac:dyDescent="0.15">
      <c r="F1362" s="26"/>
    </row>
    <row r="1363" spans="6:6" x14ac:dyDescent="0.15">
      <c r="F1363" s="26"/>
    </row>
    <row r="1364" spans="6:6" x14ac:dyDescent="0.15">
      <c r="F1364" s="26"/>
    </row>
    <row r="1365" spans="6:6" x14ac:dyDescent="0.15">
      <c r="F1365" s="26"/>
    </row>
    <row r="1366" spans="6:6" x14ac:dyDescent="0.15">
      <c r="F1366" s="26"/>
    </row>
    <row r="1367" spans="6:6" x14ac:dyDescent="0.15">
      <c r="F1367" s="26"/>
    </row>
    <row r="1368" spans="6:6" x14ac:dyDescent="0.15">
      <c r="F1368" s="26"/>
    </row>
    <row r="1369" spans="6:6" x14ac:dyDescent="0.15">
      <c r="F1369" s="26"/>
    </row>
    <row r="1370" spans="6:6" x14ac:dyDescent="0.15">
      <c r="F1370" s="26"/>
    </row>
    <row r="1371" spans="6:6" x14ac:dyDescent="0.15">
      <c r="F1371" s="26"/>
    </row>
    <row r="1372" spans="6:6" x14ac:dyDescent="0.15">
      <c r="F1372" s="26"/>
    </row>
    <row r="1373" spans="6:6" x14ac:dyDescent="0.15">
      <c r="F1373" s="26"/>
    </row>
    <row r="1374" spans="6:6" x14ac:dyDescent="0.15">
      <c r="F1374" s="26"/>
    </row>
    <row r="1375" spans="6:6" x14ac:dyDescent="0.15">
      <c r="F1375" s="26"/>
    </row>
    <row r="1376" spans="6:6" x14ac:dyDescent="0.15">
      <c r="F1376" s="26"/>
    </row>
    <row r="1377" spans="6:6" x14ac:dyDescent="0.15">
      <c r="F1377" s="26"/>
    </row>
    <row r="1378" spans="6:6" x14ac:dyDescent="0.15">
      <c r="F1378" s="26"/>
    </row>
    <row r="1379" spans="6:6" x14ac:dyDescent="0.15">
      <c r="F1379" s="26"/>
    </row>
    <row r="1380" spans="6:6" x14ac:dyDescent="0.15">
      <c r="F1380" s="26"/>
    </row>
    <row r="1381" spans="6:6" x14ac:dyDescent="0.15">
      <c r="F1381" s="26"/>
    </row>
    <row r="1382" spans="6:6" x14ac:dyDescent="0.15">
      <c r="F1382" s="26"/>
    </row>
    <row r="1383" spans="6:6" x14ac:dyDescent="0.15">
      <c r="F1383" s="26"/>
    </row>
    <row r="1384" spans="6:6" x14ac:dyDescent="0.15">
      <c r="F1384" s="26"/>
    </row>
    <row r="1385" spans="6:6" x14ac:dyDescent="0.15">
      <c r="F1385" s="26"/>
    </row>
    <row r="1386" spans="6:6" x14ac:dyDescent="0.15">
      <c r="F1386" s="26"/>
    </row>
    <row r="1387" spans="6:6" x14ac:dyDescent="0.15">
      <c r="F1387" s="26"/>
    </row>
    <row r="1388" spans="6:6" x14ac:dyDescent="0.15">
      <c r="F1388" s="26"/>
    </row>
    <row r="1389" spans="6:6" x14ac:dyDescent="0.15">
      <c r="F1389" s="26"/>
    </row>
    <row r="1390" spans="6:6" x14ac:dyDescent="0.15">
      <c r="F1390" s="26"/>
    </row>
    <row r="1391" spans="6:6" x14ac:dyDescent="0.15">
      <c r="F1391" s="26"/>
    </row>
    <row r="1392" spans="6:6" x14ac:dyDescent="0.15">
      <c r="F1392" s="26"/>
    </row>
    <row r="1393" spans="6:6" x14ac:dyDescent="0.15">
      <c r="F1393" s="26"/>
    </row>
    <row r="1394" spans="6:6" x14ac:dyDescent="0.15">
      <c r="F1394" s="26"/>
    </row>
    <row r="1395" spans="6:6" x14ac:dyDescent="0.15">
      <c r="F1395" s="26"/>
    </row>
    <row r="1396" spans="6:6" x14ac:dyDescent="0.15">
      <c r="F1396" s="26"/>
    </row>
    <row r="1397" spans="6:6" x14ac:dyDescent="0.15">
      <c r="F1397" s="26"/>
    </row>
    <row r="1398" spans="6:6" x14ac:dyDescent="0.15">
      <c r="F1398" s="26"/>
    </row>
    <row r="1399" spans="6:6" x14ac:dyDescent="0.15">
      <c r="F1399" s="26"/>
    </row>
    <row r="1400" spans="6:6" x14ac:dyDescent="0.15">
      <c r="F1400" s="26"/>
    </row>
    <row r="1401" spans="6:6" x14ac:dyDescent="0.15">
      <c r="F1401" s="26"/>
    </row>
    <row r="1402" spans="6:6" x14ac:dyDescent="0.15">
      <c r="F1402" s="26"/>
    </row>
    <row r="1403" spans="6:6" x14ac:dyDescent="0.15">
      <c r="F1403" s="26"/>
    </row>
    <row r="1404" spans="6:6" x14ac:dyDescent="0.15">
      <c r="F1404" s="26"/>
    </row>
    <row r="1405" spans="6:6" x14ac:dyDescent="0.15">
      <c r="F1405" s="26"/>
    </row>
    <row r="1406" spans="6:6" x14ac:dyDescent="0.15">
      <c r="F1406" s="26"/>
    </row>
    <row r="1407" spans="6:6" x14ac:dyDescent="0.15">
      <c r="F1407" s="26"/>
    </row>
    <row r="1408" spans="6:6" x14ac:dyDescent="0.15">
      <c r="F1408" s="26"/>
    </row>
    <row r="1409" spans="6:6" x14ac:dyDescent="0.15">
      <c r="F1409" s="26"/>
    </row>
    <row r="1410" spans="6:6" x14ac:dyDescent="0.15">
      <c r="F1410" s="26"/>
    </row>
    <row r="1411" spans="6:6" x14ac:dyDescent="0.15">
      <c r="F1411" s="26"/>
    </row>
    <row r="1412" spans="6:6" x14ac:dyDescent="0.15">
      <c r="F1412" s="26"/>
    </row>
    <row r="1413" spans="6:6" x14ac:dyDescent="0.15">
      <c r="F1413" s="26"/>
    </row>
    <row r="1414" spans="6:6" x14ac:dyDescent="0.15">
      <c r="F1414" s="26"/>
    </row>
    <row r="1415" spans="6:6" x14ac:dyDescent="0.15">
      <c r="F1415" s="26"/>
    </row>
    <row r="1416" spans="6:6" x14ac:dyDescent="0.15">
      <c r="F1416" s="26"/>
    </row>
    <row r="1417" spans="6:6" x14ac:dyDescent="0.15">
      <c r="F1417" s="26"/>
    </row>
    <row r="1418" spans="6:6" x14ac:dyDescent="0.15">
      <c r="F1418" s="26"/>
    </row>
    <row r="1419" spans="6:6" x14ac:dyDescent="0.15">
      <c r="F1419" s="26"/>
    </row>
    <row r="1420" spans="6:6" x14ac:dyDescent="0.15">
      <c r="F1420" s="26"/>
    </row>
    <row r="1421" spans="6:6" x14ac:dyDescent="0.15">
      <c r="F1421" s="26"/>
    </row>
    <row r="1422" spans="6:6" x14ac:dyDescent="0.15">
      <c r="F1422" s="26"/>
    </row>
    <row r="1423" spans="6:6" x14ac:dyDescent="0.15">
      <c r="F1423" s="26"/>
    </row>
    <row r="1424" spans="6:6" x14ac:dyDescent="0.15">
      <c r="F1424" s="26"/>
    </row>
    <row r="1425" spans="6:6" x14ac:dyDescent="0.15">
      <c r="F1425" s="26"/>
    </row>
    <row r="1426" spans="6:6" x14ac:dyDescent="0.15">
      <c r="F1426" s="26"/>
    </row>
    <row r="1427" spans="6:6" x14ac:dyDescent="0.15">
      <c r="F1427" s="26"/>
    </row>
    <row r="1428" spans="6:6" x14ac:dyDescent="0.15">
      <c r="F1428" s="26"/>
    </row>
    <row r="1429" spans="6:6" x14ac:dyDescent="0.15">
      <c r="F1429" s="26"/>
    </row>
    <row r="1430" spans="6:6" x14ac:dyDescent="0.15">
      <c r="F1430" s="26"/>
    </row>
    <row r="1431" spans="6:6" x14ac:dyDescent="0.15">
      <c r="F1431" s="26"/>
    </row>
    <row r="1432" spans="6:6" x14ac:dyDescent="0.15">
      <c r="F1432" s="26"/>
    </row>
    <row r="1433" spans="6:6" x14ac:dyDescent="0.15">
      <c r="F1433" s="26"/>
    </row>
    <row r="1434" spans="6:6" x14ac:dyDescent="0.15">
      <c r="F1434" s="26"/>
    </row>
    <row r="1435" spans="6:6" x14ac:dyDescent="0.15">
      <c r="F1435" s="26"/>
    </row>
    <row r="1436" spans="6:6" x14ac:dyDescent="0.15">
      <c r="F1436" s="26"/>
    </row>
    <row r="1437" spans="6:6" x14ac:dyDescent="0.15">
      <c r="F1437" s="26"/>
    </row>
    <row r="1438" spans="6:6" x14ac:dyDescent="0.15">
      <c r="F1438" s="26"/>
    </row>
    <row r="1439" spans="6:6" x14ac:dyDescent="0.15">
      <c r="F1439" s="26"/>
    </row>
    <row r="1440" spans="6:6" x14ac:dyDescent="0.15">
      <c r="F1440" s="26"/>
    </row>
    <row r="1441" spans="6:6" x14ac:dyDescent="0.15">
      <c r="F1441" s="26"/>
    </row>
    <row r="1442" spans="6:6" x14ac:dyDescent="0.15">
      <c r="F1442" s="26"/>
    </row>
    <row r="1443" spans="6:6" x14ac:dyDescent="0.15">
      <c r="F1443" s="26"/>
    </row>
    <row r="1444" spans="6:6" x14ac:dyDescent="0.15">
      <c r="F1444" s="26"/>
    </row>
    <row r="1445" spans="6:6" x14ac:dyDescent="0.15">
      <c r="F1445" s="26"/>
    </row>
    <row r="1446" spans="6:6" x14ac:dyDescent="0.15">
      <c r="F1446" s="26"/>
    </row>
    <row r="1447" spans="6:6" x14ac:dyDescent="0.15">
      <c r="F1447" s="26"/>
    </row>
    <row r="1448" spans="6:6" x14ac:dyDescent="0.15">
      <c r="F1448" s="26"/>
    </row>
    <row r="1449" spans="6:6" x14ac:dyDescent="0.15">
      <c r="F1449" s="26"/>
    </row>
    <row r="1450" spans="6:6" x14ac:dyDescent="0.15">
      <c r="F1450" s="26"/>
    </row>
    <row r="1451" spans="6:6" x14ac:dyDescent="0.15">
      <c r="F1451" s="26"/>
    </row>
    <row r="1452" spans="6:6" x14ac:dyDescent="0.15">
      <c r="F1452" s="26"/>
    </row>
    <row r="1453" spans="6:6" x14ac:dyDescent="0.15">
      <c r="F1453" s="26"/>
    </row>
    <row r="1454" spans="6:6" x14ac:dyDescent="0.15">
      <c r="F1454" s="26"/>
    </row>
    <row r="1455" spans="6:6" x14ac:dyDescent="0.15">
      <c r="F1455" s="26"/>
    </row>
    <row r="1456" spans="6:6" x14ac:dyDescent="0.15">
      <c r="F1456" s="26"/>
    </row>
    <row r="1457" spans="6:6" x14ac:dyDescent="0.15">
      <c r="F1457" s="26"/>
    </row>
    <row r="1458" spans="6:6" x14ac:dyDescent="0.15">
      <c r="F1458" s="26"/>
    </row>
    <row r="1459" spans="6:6" x14ac:dyDescent="0.15">
      <c r="F1459" s="26"/>
    </row>
    <row r="1460" spans="6:6" x14ac:dyDescent="0.15">
      <c r="F1460" s="26"/>
    </row>
    <row r="1461" spans="6:6" x14ac:dyDescent="0.15">
      <c r="F1461" s="26"/>
    </row>
    <row r="1462" spans="6:6" x14ac:dyDescent="0.15">
      <c r="F1462" s="26"/>
    </row>
    <row r="1463" spans="6:6" x14ac:dyDescent="0.15">
      <c r="F1463" s="26"/>
    </row>
    <row r="1464" spans="6:6" x14ac:dyDescent="0.15">
      <c r="F1464" s="26"/>
    </row>
    <row r="1465" spans="6:6" x14ac:dyDescent="0.15">
      <c r="F1465" s="26"/>
    </row>
    <row r="1466" spans="6:6" x14ac:dyDescent="0.15">
      <c r="F1466" s="26"/>
    </row>
    <row r="1467" spans="6:6" x14ac:dyDescent="0.15">
      <c r="F1467" s="26"/>
    </row>
    <row r="1468" spans="6:6" x14ac:dyDescent="0.15">
      <c r="F1468" s="26"/>
    </row>
    <row r="1469" spans="6:6" x14ac:dyDescent="0.15">
      <c r="F1469" s="26"/>
    </row>
    <row r="1470" spans="6:6" x14ac:dyDescent="0.15">
      <c r="F1470" s="26"/>
    </row>
    <row r="1471" spans="6:6" x14ac:dyDescent="0.15">
      <c r="F1471" s="26"/>
    </row>
    <row r="1472" spans="6:6" x14ac:dyDescent="0.15">
      <c r="F1472" s="26"/>
    </row>
    <row r="1473" spans="6:6" x14ac:dyDescent="0.15">
      <c r="F1473" s="26"/>
    </row>
    <row r="1474" spans="6:6" x14ac:dyDescent="0.15">
      <c r="F1474" s="26"/>
    </row>
    <row r="1475" spans="6:6" x14ac:dyDescent="0.15">
      <c r="F1475" s="26"/>
    </row>
    <row r="1476" spans="6:6" x14ac:dyDescent="0.15">
      <c r="F1476" s="26"/>
    </row>
    <row r="1477" spans="6:6" x14ac:dyDescent="0.15">
      <c r="F1477" s="26"/>
    </row>
    <row r="1478" spans="6:6" x14ac:dyDescent="0.15">
      <c r="F1478" s="26"/>
    </row>
    <row r="1479" spans="6:6" x14ac:dyDescent="0.15">
      <c r="F1479" s="26"/>
    </row>
    <row r="1480" spans="6:6" x14ac:dyDescent="0.15">
      <c r="F1480" s="26"/>
    </row>
    <row r="1481" spans="6:6" x14ac:dyDescent="0.15">
      <c r="F1481" s="26"/>
    </row>
    <row r="1482" spans="6:6" x14ac:dyDescent="0.15">
      <c r="F1482" s="26"/>
    </row>
    <row r="1483" spans="6:6" x14ac:dyDescent="0.15">
      <c r="F1483" s="26"/>
    </row>
    <row r="1484" spans="6:6" x14ac:dyDescent="0.15">
      <c r="F1484" s="26"/>
    </row>
    <row r="1485" spans="6:6" x14ac:dyDescent="0.15">
      <c r="F1485" s="26"/>
    </row>
    <row r="1486" spans="6:6" x14ac:dyDescent="0.15">
      <c r="F1486" s="26"/>
    </row>
    <row r="1487" spans="6:6" x14ac:dyDescent="0.15">
      <c r="F1487" s="26"/>
    </row>
    <row r="1488" spans="6:6" x14ac:dyDescent="0.15">
      <c r="F1488" s="26"/>
    </row>
    <row r="1489" spans="6:6" x14ac:dyDescent="0.15">
      <c r="F1489" s="26"/>
    </row>
    <row r="1490" spans="6:6" x14ac:dyDescent="0.15">
      <c r="F1490" s="26"/>
    </row>
    <row r="1491" spans="6:6" x14ac:dyDescent="0.15">
      <c r="F1491" s="26"/>
    </row>
    <row r="1492" spans="6:6" x14ac:dyDescent="0.15">
      <c r="F1492" s="26"/>
    </row>
    <row r="1493" spans="6:6" x14ac:dyDescent="0.15">
      <c r="F1493" s="26"/>
    </row>
    <row r="1494" spans="6:6" x14ac:dyDescent="0.15">
      <c r="F1494" s="26"/>
    </row>
    <row r="1495" spans="6:6" x14ac:dyDescent="0.15">
      <c r="F1495" s="26"/>
    </row>
    <row r="1496" spans="6:6" x14ac:dyDescent="0.15">
      <c r="F1496" s="26"/>
    </row>
    <row r="1497" spans="6:6" x14ac:dyDescent="0.15">
      <c r="F1497" s="26"/>
    </row>
    <row r="1498" spans="6:6" x14ac:dyDescent="0.15">
      <c r="F1498" s="26"/>
    </row>
    <row r="1499" spans="6:6" x14ac:dyDescent="0.15">
      <c r="F1499" s="26"/>
    </row>
    <row r="1500" spans="6:6" x14ac:dyDescent="0.15">
      <c r="F1500" s="26"/>
    </row>
    <row r="1501" spans="6:6" x14ac:dyDescent="0.15">
      <c r="F1501" s="26"/>
    </row>
    <row r="1502" spans="6:6" x14ac:dyDescent="0.15">
      <c r="F1502" s="26"/>
    </row>
    <row r="1503" spans="6:6" x14ac:dyDescent="0.15">
      <c r="F1503" s="26"/>
    </row>
    <row r="1504" spans="6:6" x14ac:dyDescent="0.15">
      <c r="F1504" s="26"/>
    </row>
    <row r="1505" spans="6:6" x14ac:dyDescent="0.15">
      <c r="F1505" s="26"/>
    </row>
    <row r="1506" spans="6:6" x14ac:dyDescent="0.15">
      <c r="F1506" s="26"/>
    </row>
    <row r="1507" spans="6:6" x14ac:dyDescent="0.15">
      <c r="F1507" s="26"/>
    </row>
    <row r="1508" spans="6:6" x14ac:dyDescent="0.15">
      <c r="F1508" s="26"/>
    </row>
    <row r="1509" spans="6:6" x14ac:dyDescent="0.15">
      <c r="F1509" s="26"/>
    </row>
    <row r="1510" spans="6:6" x14ac:dyDescent="0.15">
      <c r="F1510" s="26"/>
    </row>
    <row r="1511" spans="6:6" x14ac:dyDescent="0.15">
      <c r="F1511" s="26"/>
    </row>
    <row r="1512" spans="6:6" x14ac:dyDescent="0.15">
      <c r="F1512" s="26"/>
    </row>
    <row r="1513" spans="6:6" x14ac:dyDescent="0.15">
      <c r="F1513" s="26"/>
    </row>
    <row r="1514" spans="6:6" x14ac:dyDescent="0.15">
      <c r="F1514" s="26"/>
    </row>
    <row r="1515" spans="6:6" x14ac:dyDescent="0.15">
      <c r="F1515" s="26"/>
    </row>
    <row r="1516" spans="6:6" x14ac:dyDescent="0.15">
      <c r="F1516" s="26"/>
    </row>
    <row r="1517" spans="6:6" x14ac:dyDescent="0.15">
      <c r="F1517" s="26"/>
    </row>
    <row r="1518" spans="6:6" x14ac:dyDescent="0.15">
      <c r="F1518" s="26"/>
    </row>
    <row r="1519" spans="6:6" x14ac:dyDescent="0.15">
      <c r="F1519" s="26"/>
    </row>
    <row r="1520" spans="6:6" x14ac:dyDescent="0.15">
      <c r="F1520" s="26"/>
    </row>
    <row r="1521" spans="6:6" x14ac:dyDescent="0.15">
      <c r="F1521" s="26"/>
    </row>
    <row r="1522" spans="6:6" x14ac:dyDescent="0.15">
      <c r="F1522" s="26"/>
    </row>
    <row r="1523" spans="6:6" x14ac:dyDescent="0.15">
      <c r="F1523" s="26"/>
    </row>
    <row r="1524" spans="6:6" x14ac:dyDescent="0.15">
      <c r="F1524" s="26"/>
    </row>
    <row r="1525" spans="6:6" x14ac:dyDescent="0.15">
      <c r="F1525" s="26"/>
    </row>
    <row r="1526" spans="6:6" x14ac:dyDescent="0.15">
      <c r="F1526" s="26"/>
    </row>
    <row r="1527" spans="6:6" x14ac:dyDescent="0.15">
      <c r="F1527" s="26"/>
    </row>
    <row r="1528" spans="6:6" x14ac:dyDescent="0.15">
      <c r="F1528" s="26"/>
    </row>
    <row r="1529" spans="6:6" x14ac:dyDescent="0.15">
      <c r="F1529" s="26"/>
    </row>
    <row r="1530" spans="6:6" x14ac:dyDescent="0.15">
      <c r="F1530" s="26"/>
    </row>
    <row r="1531" spans="6:6" x14ac:dyDescent="0.15">
      <c r="F1531" s="26"/>
    </row>
    <row r="1532" spans="6:6" x14ac:dyDescent="0.15">
      <c r="F1532" s="26"/>
    </row>
    <row r="1533" spans="6:6" x14ac:dyDescent="0.15">
      <c r="F1533" s="26"/>
    </row>
    <row r="1534" spans="6:6" x14ac:dyDescent="0.15">
      <c r="F1534" s="26"/>
    </row>
    <row r="1535" spans="6:6" x14ac:dyDescent="0.15">
      <c r="F1535" s="26"/>
    </row>
    <row r="1536" spans="6:6" x14ac:dyDescent="0.15">
      <c r="F1536" s="26"/>
    </row>
    <row r="1537" spans="6:6" x14ac:dyDescent="0.15">
      <c r="F1537" s="26"/>
    </row>
    <row r="1538" spans="6:6" x14ac:dyDescent="0.15">
      <c r="F1538" s="26"/>
    </row>
    <row r="1539" spans="6:6" x14ac:dyDescent="0.15">
      <c r="F1539" s="26"/>
    </row>
    <row r="1540" spans="6:6" x14ac:dyDescent="0.15">
      <c r="F1540" s="26"/>
    </row>
    <row r="1541" spans="6:6" x14ac:dyDescent="0.15">
      <c r="F1541" s="26"/>
    </row>
    <row r="1542" spans="6:6" x14ac:dyDescent="0.15">
      <c r="F1542" s="26"/>
    </row>
    <row r="1543" spans="6:6" x14ac:dyDescent="0.15">
      <c r="F1543" s="26"/>
    </row>
    <row r="1544" spans="6:6" x14ac:dyDescent="0.15">
      <c r="F1544" s="26"/>
    </row>
    <row r="1545" spans="6:6" x14ac:dyDescent="0.15">
      <c r="F1545" s="26"/>
    </row>
    <row r="1546" spans="6:6" x14ac:dyDescent="0.15">
      <c r="F1546" s="26"/>
    </row>
    <row r="1547" spans="6:6" x14ac:dyDescent="0.15">
      <c r="F1547" s="26"/>
    </row>
    <row r="1548" spans="6:6" x14ac:dyDescent="0.15">
      <c r="F1548" s="26"/>
    </row>
    <row r="1549" spans="6:6" x14ac:dyDescent="0.15">
      <c r="F1549" s="26"/>
    </row>
    <row r="1550" spans="6:6" x14ac:dyDescent="0.15">
      <c r="F1550" s="26"/>
    </row>
    <row r="1551" spans="6:6" x14ac:dyDescent="0.15">
      <c r="F1551" s="26"/>
    </row>
    <row r="1552" spans="6:6" x14ac:dyDescent="0.15">
      <c r="F1552" s="26"/>
    </row>
    <row r="1553" spans="6:6" x14ac:dyDescent="0.15">
      <c r="F1553" s="26"/>
    </row>
    <row r="1554" spans="6:6" x14ac:dyDescent="0.15">
      <c r="F1554" s="26"/>
    </row>
    <row r="1555" spans="6:6" x14ac:dyDescent="0.15">
      <c r="F1555" s="26"/>
    </row>
    <row r="1556" spans="6:6" x14ac:dyDescent="0.15">
      <c r="F1556" s="26"/>
    </row>
    <row r="1557" spans="6:6" x14ac:dyDescent="0.15">
      <c r="F1557" s="26"/>
    </row>
    <row r="1558" spans="6:6" x14ac:dyDescent="0.15">
      <c r="F1558" s="26"/>
    </row>
    <row r="1559" spans="6:6" x14ac:dyDescent="0.15">
      <c r="F1559" s="26"/>
    </row>
    <row r="1560" spans="6:6" x14ac:dyDescent="0.15">
      <c r="F1560" s="26"/>
    </row>
    <row r="1561" spans="6:6" x14ac:dyDescent="0.15">
      <c r="F1561" s="26"/>
    </row>
    <row r="1562" spans="6:6" x14ac:dyDescent="0.15">
      <c r="F1562" s="26"/>
    </row>
    <row r="1563" spans="6:6" x14ac:dyDescent="0.15">
      <c r="F1563" s="26"/>
    </row>
    <row r="1564" spans="6:6" x14ac:dyDescent="0.15">
      <c r="F1564" s="26"/>
    </row>
    <row r="1565" spans="6:6" x14ac:dyDescent="0.15">
      <c r="F1565" s="26"/>
    </row>
    <row r="1566" spans="6:6" x14ac:dyDescent="0.15">
      <c r="F1566" s="26"/>
    </row>
    <row r="1567" spans="6:6" x14ac:dyDescent="0.15">
      <c r="F1567" s="26"/>
    </row>
    <row r="1568" spans="6:6" x14ac:dyDescent="0.15">
      <c r="F1568" s="26"/>
    </row>
    <row r="1569" spans="6:6" x14ac:dyDescent="0.15">
      <c r="F1569" s="26"/>
    </row>
    <row r="1570" spans="6:6" x14ac:dyDescent="0.15">
      <c r="F1570" s="26"/>
    </row>
    <row r="1571" spans="6:6" x14ac:dyDescent="0.15">
      <c r="F1571" s="26"/>
    </row>
    <row r="1572" spans="6:6" x14ac:dyDescent="0.15">
      <c r="F1572" s="26"/>
    </row>
    <row r="1573" spans="6:6" x14ac:dyDescent="0.15">
      <c r="F1573" s="26"/>
    </row>
    <row r="1574" spans="6:6" x14ac:dyDescent="0.15">
      <c r="F1574" s="26"/>
    </row>
    <row r="1575" spans="6:6" x14ac:dyDescent="0.15">
      <c r="F1575" s="26"/>
    </row>
    <row r="1576" spans="6:6" x14ac:dyDescent="0.15">
      <c r="F1576" s="26"/>
    </row>
    <row r="1577" spans="6:6" x14ac:dyDescent="0.15">
      <c r="F1577" s="26"/>
    </row>
    <row r="1578" spans="6:6" x14ac:dyDescent="0.15">
      <c r="F1578" s="26"/>
    </row>
    <row r="1579" spans="6:6" x14ac:dyDescent="0.15">
      <c r="F1579" s="26"/>
    </row>
    <row r="1580" spans="6:6" x14ac:dyDescent="0.15">
      <c r="F1580" s="26"/>
    </row>
    <row r="1581" spans="6:6" x14ac:dyDescent="0.15">
      <c r="F1581" s="26"/>
    </row>
    <row r="1582" spans="6:6" x14ac:dyDescent="0.15">
      <c r="F1582" s="26"/>
    </row>
    <row r="1583" spans="6:6" x14ac:dyDescent="0.15">
      <c r="F1583" s="26"/>
    </row>
    <row r="1584" spans="6:6" x14ac:dyDescent="0.15">
      <c r="F1584" s="26"/>
    </row>
    <row r="1585" spans="6:6" x14ac:dyDescent="0.15">
      <c r="F1585" s="26"/>
    </row>
    <row r="1586" spans="6:6" x14ac:dyDescent="0.15">
      <c r="F1586" s="26"/>
    </row>
    <row r="1587" spans="6:6" x14ac:dyDescent="0.15">
      <c r="F1587" s="26"/>
    </row>
    <row r="1588" spans="6:6" x14ac:dyDescent="0.15">
      <c r="F1588" s="26"/>
    </row>
    <row r="1589" spans="6:6" x14ac:dyDescent="0.15">
      <c r="F1589" s="26"/>
    </row>
    <row r="1590" spans="6:6" x14ac:dyDescent="0.15">
      <c r="F1590" s="26"/>
    </row>
    <row r="1591" spans="6:6" x14ac:dyDescent="0.15">
      <c r="F1591" s="26"/>
    </row>
    <row r="1592" spans="6:6" x14ac:dyDescent="0.15">
      <c r="F1592" s="26"/>
    </row>
    <row r="1593" spans="6:6" x14ac:dyDescent="0.15">
      <c r="F1593" s="26"/>
    </row>
    <row r="1594" spans="6:6" x14ac:dyDescent="0.15">
      <c r="F1594" s="26"/>
    </row>
    <row r="1595" spans="6:6" x14ac:dyDescent="0.15">
      <c r="F1595" s="26"/>
    </row>
    <row r="1596" spans="6:6" x14ac:dyDescent="0.15">
      <c r="F1596" s="26"/>
    </row>
    <row r="1597" spans="6:6" x14ac:dyDescent="0.15">
      <c r="F1597" s="26"/>
    </row>
    <row r="1598" spans="6:6" x14ac:dyDescent="0.15">
      <c r="F1598" s="26"/>
    </row>
    <row r="1599" spans="6:6" x14ac:dyDescent="0.15">
      <c r="F1599" s="26"/>
    </row>
    <row r="1600" spans="6:6" x14ac:dyDescent="0.15">
      <c r="F1600" s="26"/>
    </row>
    <row r="1601" spans="6:6" x14ac:dyDescent="0.15">
      <c r="F1601" s="26"/>
    </row>
    <row r="1602" spans="6:6" x14ac:dyDescent="0.15">
      <c r="F1602" s="26"/>
    </row>
    <row r="1603" spans="6:6" x14ac:dyDescent="0.15">
      <c r="F1603" s="26"/>
    </row>
    <row r="1604" spans="6:6" x14ac:dyDescent="0.15">
      <c r="F1604" s="26"/>
    </row>
    <row r="1605" spans="6:6" x14ac:dyDescent="0.15">
      <c r="F1605" s="26"/>
    </row>
    <row r="1606" spans="6:6" x14ac:dyDescent="0.15">
      <c r="F1606" s="26"/>
    </row>
    <row r="1607" spans="6:6" x14ac:dyDescent="0.15">
      <c r="F1607" s="26"/>
    </row>
    <row r="1608" spans="6:6" x14ac:dyDescent="0.15">
      <c r="F1608" s="26"/>
    </row>
    <row r="1609" spans="6:6" x14ac:dyDescent="0.15">
      <c r="F1609" s="26"/>
    </row>
    <row r="1610" spans="6:6" x14ac:dyDescent="0.15">
      <c r="F1610" s="26"/>
    </row>
    <row r="1611" spans="6:6" x14ac:dyDescent="0.15">
      <c r="F1611" s="26"/>
    </row>
    <row r="1612" spans="6:6" x14ac:dyDescent="0.15">
      <c r="F1612" s="26"/>
    </row>
    <row r="1613" spans="6:6" x14ac:dyDescent="0.15">
      <c r="F1613" s="26"/>
    </row>
    <row r="1614" spans="6:6" x14ac:dyDescent="0.15">
      <c r="F1614" s="26"/>
    </row>
    <row r="1615" spans="6:6" x14ac:dyDescent="0.15">
      <c r="F1615" s="26"/>
    </row>
    <row r="1616" spans="6:6" x14ac:dyDescent="0.15">
      <c r="F1616" s="26"/>
    </row>
    <row r="1617" spans="6:6" x14ac:dyDescent="0.15">
      <c r="F1617" s="26"/>
    </row>
    <row r="1618" spans="6:6" x14ac:dyDescent="0.15">
      <c r="F1618" s="26"/>
    </row>
    <row r="1619" spans="6:6" x14ac:dyDescent="0.15">
      <c r="F1619" s="26"/>
    </row>
    <row r="1620" spans="6:6" x14ac:dyDescent="0.15">
      <c r="F1620" s="26"/>
    </row>
    <row r="1621" spans="6:6" x14ac:dyDescent="0.15">
      <c r="F1621" s="26"/>
    </row>
    <row r="1622" spans="6:6" x14ac:dyDescent="0.15">
      <c r="F1622" s="26"/>
    </row>
    <row r="1623" spans="6:6" x14ac:dyDescent="0.15">
      <c r="F1623" s="26"/>
    </row>
    <row r="1624" spans="6:6" x14ac:dyDescent="0.15">
      <c r="F1624" s="26"/>
    </row>
    <row r="1625" spans="6:6" x14ac:dyDescent="0.15">
      <c r="F1625" s="26"/>
    </row>
    <row r="1626" spans="6:6" x14ac:dyDescent="0.15">
      <c r="F1626" s="26"/>
    </row>
    <row r="1627" spans="6:6" x14ac:dyDescent="0.15">
      <c r="F1627" s="26"/>
    </row>
  </sheetData>
  <mergeCells count="2">
    <mergeCell ref="D1:P1"/>
    <mergeCell ref="G1023:K1023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清单</vt:lpstr>
      <vt:lpstr>汇总表</vt:lpstr>
      <vt:lpstr>磨矿连廊</vt:lpstr>
      <vt:lpstr>浮选平台</vt:lpstr>
      <vt:lpstr>浮选钢格栅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2022-03-08T00:31:00Z</dcterms:created>
  <dcterms:modified xsi:type="dcterms:W3CDTF">2024-06-11T09:08:04Z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8C4B2F3709BD4A8581D5834B44291F1C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